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9555" windowHeight="5760"/>
  </bookViews>
  <sheets>
    <sheet name="C завтраками| Bed and breakfast" sheetId="3" r:id="rId1"/>
    <sheet name="3=4| FIT15" sheetId="77" state="hidden" r:id="rId2"/>
    <sheet name="3=4| FIT18" sheetId="78" state="hidden" r:id="rId3"/>
    <sheet name="Авиа 25%" sheetId="110" state="hidden" r:id="rId4"/>
    <sheet name="Авиа 25% +25" sheetId="111" state="hidden" r:id="rId5"/>
    <sheet name="Наполни своё лето| comiss" sheetId="99" r:id="rId6"/>
    <sheet name="Наполни своё лето | FIT20" sheetId="101" state="hidden" r:id="rId7"/>
    <sheet name="Наполни своё лето | FIT18+25 " sheetId="103" state="hidden" r:id="rId8"/>
    <sheet name="Наполни своё лето  | FIT18 " sheetId="102" state="hidden" r:id="rId9"/>
    <sheet name="Наполни своё лето | FIT15" sheetId="104" state="hidden" r:id="rId10"/>
    <sheet name="Каникулы в горах  | comiss" sheetId="98" state="hidden" r:id="rId11"/>
    <sheet name="Каникулы в горах | FIT20+35" sheetId="24" state="hidden" r:id="rId12"/>
    <sheet name="Каникулы в горах  | FIT18" sheetId="97" state="hidden" r:id="rId13"/>
    <sheet name="Каникулы в горах | FIT18+25" sheetId="96" state="hidden" r:id="rId14"/>
    <sheet name="Каникулы в горах  | FIT15" sheetId="95" state="hidden" r:id="rId15"/>
    <sheet name="Отдыхай и Катай |FIT15" sheetId="18" state="hidden" r:id="rId16"/>
    <sheet name="Отдыхай и Катай |FIT20+35" sheetId="86" state="hidden" r:id="rId17"/>
    <sheet name="Отдыхай и Катай |FIT18+25" sheetId="85" state="hidden" r:id="rId18"/>
    <sheet name="Отдыхай и Катай |FIT 18" sheetId="74" state="hidden" r:id="rId19"/>
    <sheet name="Отдыхай и Катай | comiss" sheetId="75" state="hidden" r:id="rId20"/>
    <sheet name="Осенние каникулы |FIT15 " sheetId="71" state="hidden" r:id="rId21"/>
    <sheet name="Осенние каникулы |FIT18" sheetId="72" state="hidden" r:id="rId22"/>
    <sheet name="НЕТТО 15" sheetId="12" state="hidden" r:id="rId23"/>
    <sheet name="НЕТТО 20% " sheetId="88" state="hidden" r:id="rId24"/>
    <sheet name="НЕТТО 18 +25" sheetId="87" state="hidden" r:id="rId25"/>
    <sheet name="НЕТТО 18" sheetId="54" state="hidden" r:id="rId26"/>
    <sheet name="НЕТТО 20" sheetId="11" state="hidden" r:id="rId27"/>
    <sheet name="НЕТТО 20+25руб." sheetId="38" state="hidden" r:id="rId28"/>
    <sheet name="Early Booking10% BB| FIT15" sheetId="29" state="hidden" r:id="rId29"/>
    <sheet name="Early Booking10% BB| FIT20" sheetId="8" state="hidden" r:id="rId30"/>
    <sheet name="Early Booking10%| FIT20+25руб" sheetId="44" state="hidden" r:id="rId31"/>
    <sheet name="Early Booking10% BB| COMMISSION" sheetId="16" state="hidden" r:id="rId32"/>
    <sheet name="EarlyBook10% 2023 |FIT20+25руб" sheetId="39" state="hidden" r:id="rId33"/>
    <sheet name="Early Booking15% BB| FIT15" sheetId="13" state="hidden" r:id="rId34"/>
    <sheet name="Early Booking15% BB| FIT20 " sheetId="30" state="hidden" r:id="rId35"/>
    <sheet name="EarlyBooking15% |FIT20+25руб." sheetId="40" state="hidden" r:id="rId36"/>
    <sheet name="EarlyBooking15% BB| COMMIS" sheetId="31" state="hidden" r:id="rId37"/>
    <sheet name="Room only| FIT15" sheetId="14" state="hidden" r:id="rId38"/>
    <sheet name="Room only| FIT20" sheetId="10" state="hidden" r:id="rId39"/>
    <sheet name="Room only| FIT20+25руб." sheetId="41" state="hidden" r:id="rId40"/>
    <sheet name="Room only| COMMISSION" sheetId="15" state="hidden" r:id="rId41"/>
    <sheet name="Весенние каникулы | commission" sheetId="25" state="hidden" r:id="rId42"/>
    <sheet name="ЗЭГ |FIT20" sheetId="33" state="hidden" r:id="rId43"/>
    <sheet name="ЗЭГ |FIT20+25руб." sheetId="43" state="hidden" r:id="rId44"/>
    <sheet name="ЗЭГ |COMMISSION" sheetId="34" state="hidden" r:id="rId45"/>
    <sheet name="Осенние каникулы | FIT15" sheetId="45" state="hidden" r:id="rId46"/>
    <sheet name="Осенние каникулы | FIT20" sheetId="46" state="hidden" r:id="rId47"/>
    <sheet name="Осенние каникулы | COMMISSION" sheetId="47" state="hidden" r:id="rId48"/>
    <sheet name="отдыхай и катай" sheetId="17" state="hidden" r:id="rId49"/>
    <sheet name="Отдыхай и Катай |FIT18" sheetId="19" state="hidden" r:id="rId50"/>
    <sheet name="Отдыхай и Катай |commission" sheetId="20" state="hidden" r:id="rId51"/>
    <sheet name="Room only 2025 | FIT15 " sheetId="82" state="hidden" r:id="rId52"/>
    <sheet name="Room only 2025 | FIT20" sheetId="90" state="hidden" r:id="rId53"/>
    <sheet name="Room only 2025 | FIT18+25" sheetId="89" state="hidden" r:id="rId54"/>
    <sheet name="Room only 2025 | FIT18" sheetId="83" state="hidden" r:id="rId55"/>
    <sheet name="РБ15% ВВ 2023 | FIT15" sheetId="51" state="hidden" r:id="rId56"/>
    <sheet name="РБ15% ВВ 2023 | FIT18" sheetId="52" state="hidden" r:id="rId57"/>
    <sheet name="РБ15% ВВ 2023 | COMMISSION" sheetId="53" state="hidden" r:id="rId58"/>
    <sheet name="ЯВК 2023 | COMMISSION" sheetId="55" state="hidden" r:id="rId59"/>
    <sheet name="ЯВК 2023 | FIT15" sheetId="56" state="hidden" r:id="rId60"/>
    <sheet name="ЯВК 2023 | FIT18" sheetId="57" state="hidden" r:id="rId61"/>
    <sheet name="ЗЭГ |FIT15" sheetId="32" state="hidden" r:id="rId62"/>
    <sheet name="ЗЭГ |FIT18" sheetId="59" state="hidden" r:id="rId63"/>
    <sheet name="ЗЭГ | COMMISSION" sheetId="60" state="hidden" r:id="rId64"/>
    <sheet name="EarlyBook 10% 2023 |FIT15" sheetId="35" state="hidden" r:id="rId65"/>
    <sheet name="EarlyBook 10% 2023 |FIT18" sheetId="36" state="hidden" r:id="rId66"/>
    <sheet name="EarlyBook 10% 2023 |COMISSION" sheetId="37" state="hidden" r:id="rId67"/>
    <sheet name="EarlyBook 10% 2025 |FIT20" sheetId="92" state="hidden" r:id="rId68"/>
    <sheet name="EarlyBook 10% 2025 |FIT18+25" sheetId="91" state="hidden" r:id="rId69"/>
    <sheet name="EarlyBook 10% 2025 |FIT18 " sheetId="69" state="hidden" r:id="rId70"/>
    <sheet name="EarlyBook 10% 2025 |FIT15" sheetId="68" state="hidden" r:id="rId71"/>
    <sheet name="Отдыхай и Катай |FIT20" sheetId="105" state="hidden" r:id="rId72"/>
    <sheet name="Отдыхай и Катай |FIT18+ 25" sheetId="106" state="hidden" r:id="rId73"/>
    <sheet name="Отдыхай и Катай | FIT18" sheetId="107" state="hidden" r:id="rId74"/>
    <sheet name="Отдыхай и Катай | COMISSION" sheetId="108" state="hidden" r:id="rId75"/>
    <sheet name="Отдыхай и катай | FIT15 " sheetId="109" state="hidden" r:id="rId76"/>
    <sheet name="EarlyBook 15% 2024 |FIT18+25" sheetId="93" state="hidden" r:id="rId77"/>
    <sheet name="EarlyBook 15% 2024 |FIT20+35" sheetId="94" state="hidden" r:id="rId78"/>
    <sheet name="EarlyBook 15% 2024 |FIT18  " sheetId="79" state="hidden" r:id="rId79"/>
    <sheet name="EarlyBook 15% 2024 |FIT15" sheetId="80" state="hidden" r:id="rId80"/>
    <sheet name="EarlyBook 15% 2024 |comis" sheetId="81" state="hidden" r:id="rId81"/>
  </sheets>
  <calcPr calcId="162913"/>
</workbook>
</file>

<file path=xl/calcChain.xml><?xml version="1.0" encoding="utf-8"?>
<calcChain xmlns="http://schemas.openxmlformats.org/spreadsheetml/2006/main">
  <c r="AW5" i="83" l="1"/>
  <c r="AX5" i="83"/>
  <c r="AX19" i="83" s="1"/>
  <c r="AY5" i="83"/>
  <c r="AZ5" i="83"/>
  <c r="AZ19" i="83" s="1"/>
  <c r="BA5" i="83"/>
  <c r="BB5" i="83"/>
  <c r="BB19" i="83" s="1"/>
  <c r="BC5" i="83"/>
  <c r="BD5" i="83"/>
  <c r="BD19" i="83" s="1"/>
  <c r="BE5" i="83"/>
  <c r="BF5" i="83"/>
  <c r="BG5" i="83"/>
  <c r="BH5" i="83"/>
  <c r="BH19" i="83" s="1"/>
  <c r="BI5" i="83"/>
  <c r="BJ5" i="83"/>
  <c r="BJ19" i="83" s="1"/>
  <c r="BK5" i="83"/>
  <c r="BL5" i="83"/>
  <c r="BL19" i="83" s="1"/>
  <c r="BM5" i="83"/>
  <c r="BN5" i="83"/>
  <c r="BN19" i="83" s="1"/>
  <c r="BO5" i="83"/>
  <c r="BP5" i="83"/>
  <c r="BP19" i="83" s="1"/>
  <c r="BQ5" i="83"/>
  <c r="BR5" i="83"/>
  <c r="BR19" i="83" s="1"/>
  <c r="BS5" i="83"/>
  <c r="BT5" i="83"/>
  <c r="BT19" i="83" s="1"/>
  <c r="BU5" i="83"/>
  <c r="BV5" i="83"/>
  <c r="BW5" i="83"/>
  <c r="BX5" i="83"/>
  <c r="BX19" i="83" s="1"/>
  <c r="BY5" i="83"/>
  <c r="BZ5" i="83"/>
  <c r="BZ19" i="83" s="1"/>
  <c r="CA5" i="83"/>
  <c r="CB5" i="83"/>
  <c r="CB19" i="83" s="1"/>
  <c r="CC5" i="83"/>
  <c r="CD5" i="83"/>
  <c r="CD19" i="83" s="1"/>
  <c r="CE5" i="83"/>
  <c r="CF5" i="83"/>
  <c r="CF19" i="83" s="1"/>
  <c r="CG5" i="83"/>
  <c r="CH5" i="83"/>
  <c r="CH19" i="83" s="1"/>
  <c r="CI5" i="83"/>
  <c r="CJ5" i="83"/>
  <c r="CJ19" i="83" s="1"/>
  <c r="CK5" i="83"/>
  <c r="CL5" i="83"/>
  <c r="CM5" i="83"/>
  <c r="CN5" i="83"/>
  <c r="CN19" i="83" s="1"/>
  <c r="CO5" i="83"/>
  <c r="CP5" i="83"/>
  <c r="CP19" i="83" s="1"/>
  <c r="CQ5" i="83"/>
  <c r="CR5" i="83"/>
  <c r="CR19" i="83" s="1"/>
  <c r="CS5" i="83"/>
  <c r="CT5" i="83"/>
  <c r="CT19" i="83" s="1"/>
  <c r="CU5" i="83"/>
  <c r="AW6" i="83"/>
  <c r="AW20" i="83" s="1"/>
  <c r="AX6" i="83"/>
  <c r="AY6" i="83"/>
  <c r="AY20" i="83" s="1"/>
  <c r="AZ6" i="83"/>
  <c r="BA6" i="83"/>
  <c r="BA20" i="83" s="1"/>
  <c r="BB6" i="83"/>
  <c r="BC6" i="83"/>
  <c r="BD6" i="83"/>
  <c r="BE6" i="83"/>
  <c r="BE20" i="83" s="1"/>
  <c r="BF6" i="83"/>
  <c r="BG6" i="83"/>
  <c r="BG20" i="83" s="1"/>
  <c r="BH6" i="83"/>
  <c r="BI6" i="83"/>
  <c r="BI20" i="83" s="1"/>
  <c r="BJ6" i="83"/>
  <c r="BK6" i="83"/>
  <c r="BK20" i="83" s="1"/>
  <c r="BL6" i="83"/>
  <c r="BM6" i="83"/>
  <c r="BM20" i="83" s="1"/>
  <c r="BN6" i="83"/>
  <c r="BO6" i="83"/>
  <c r="BO20" i="83" s="1"/>
  <c r="BP6" i="83"/>
  <c r="BQ6" i="83"/>
  <c r="BQ20" i="83" s="1"/>
  <c r="BR6" i="83"/>
  <c r="BS6" i="83"/>
  <c r="BT6" i="83"/>
  <c r="BU6" i="83"/>
  <c r="BU20" i="83" s="1"/>
  <c r="BV6" i="83"/>
  <c r="BW6" i="83"/>
  <c r="BW20" i="83" s="1"/>
  <c r="BX6" i="83"/>
  <c r="BY6" i="83"/>
  <c r="BY20" i="83" s="1"/>
  <c r="BZ6" i="83"/>
  <c r="CA6" i="83"/>
  <c r="CA20" i="83" s="1"/>
  <c r="CB6" i="83"/>
  <c r="CC6" i="83"/>
  <c r="CC20" i="83" s="1"/>
  <c r="CD6" i="83"/>
  <c r="CE6" i="83"/>
  <c r="CE20" i="83" s="1"/>
  <c r="CF6" i="83"/>
  <c r="CG6" i="83"/>
  <c r="CG20" i="83" s="1"/>
  <c r="CH6" i="83"/>
  <c r="CI6" i="83"/>
  <c r="CJ6" i="83"/>
  <c r="CK6" i="83"/>
  <c r="CK20" i="83" s="1"/>
  <c r="CL6" i="83"/>
  <c r="CM6" i="83"/>
  <c r="CM20" i="83" s="1"/>
  <c r="CN6" i="83"/>
  <c r="CO6" i="83"/>
  <c r="CO20" i="83" s="1"/>
  <c r="CP6" i="83"/>
  <c r="CQ6" i="83"/>
  <c r="CQ20" i="83" s="1"/>
  <c r="CR6" i="83"/>
  <c r="CS6" i="83"/>
  <c r="CS20" i="83" s="1"/>
  <c r="CT6" i="83"/>
  <c r="CU6" i="83"/>
  <c r="CU20" i="83" s="1"/>
  <c r="AW19" i="83"/>
  <c r="AY19" i="83"/>
  <c r="BA19" i="83"/>
  <c r="BC19" i="83"/>
  <c r="BE19" i="83"/>
  <c r="BF19" i="83"/>
  <c r="BG19" i="83"/>
  <c r="BI19" i="83"/>
  <c r="BK19" i="83"/>
  <c r="BM19" i="83"/>
  <c r="BO19" i="83"/>
  <c r="BQ19" i="83"/>
  <c r="BS19" i="83"/>
  <c r="BU19" i="83"/>
  <c r="BV19" i="83"/>
  <c r="BW19" i="83"/>
  <c r="BY19" i="83"/>
  <c r="CA19" i="83"/>
  <c r="CC19" i="83"/>
  <c r="CE19" i="83"/>
  <c r="CG19" i="83"/>
  <c r="CI19" i="83"/>
  <c r="CK19" i="83"/>
  <c r="CL19" i="83"/>
  <c r="CM19" i="83"/>
  <c r="CO19" i="83"/>
  <c r="CQ19" i="83"/>
  <c r="CS19" i="83"/>
  <c r="CU19" i="83"/>
  <c r="AX20" i="83"/>
  <c r="AZ20" i="83"/>
  <c r="BB20" i="83"/>
  <c r="BC20" i="83"/>
  <c r="BD20" i="83"/>
  <c r="BF20" i="83"/>
  <c r="BH20" i="83"/>
  <c r="BJ20" i="83"/>
  <c r="BL20" i="83"/>
  <c r="BN20" i="83"/>
  <c r="BP20" i="83"/>
  <c r="BR20" i="83"/>
  <c r="BS20" i="83"/>
  <c r="BT20" i="83"/>
  <c r="BV20" i="83"/>
  <c r="BX20" i="83"/>
  <c r="BZ20" i="83"/>
  <c r="CB20" i="83"/>
  <c r="CD20" i="83"/>
  <c r="CF20" i="83"/>
  <c r="CH20" i="83"/>
  <c r="CI20" i="83"/>
  <c r="CJ20" i="83"/>
  <c r="CL20" i="83"/>
  <c r="CN20" i="83"/>
  <c r="CP20" i="83"/>
  <c r="CR20" i="83"/>
  <c r="CT20" i="83"/>
  <c r="AW5" i="89"/>
  <c r="AX5" i="89"/>
  <c r="AY5" i="89"/>
  <c r="AY19" i="89" s="1"/>
  <c r="AZ5" i="89"/>
  <c r="AZ19" i="89" s="1"/>
  <c r="BA5" i="89"/>
  <c r="BB5" i="89"/>
  <c r="BC5" i="89"/>
  <c r="BC19" i="89" s="1"/>
  <c r="BD5" i="89"/>
  <c r="BD19" i="89" s="1"/>
  <c r="BE5" i="89"/>
  <c r="BF5" i="89"/>
  <c r="BG5" i="89"/>
  <c r="BH5" i="89"/>
  <c r="BH19" i="89" s="1"/>
  <c r="BI5" i="89"/>
  <c r="BJ5" i="89"/>
  <c r="BK5" i="89"/>
  <c r="BK19" i="89" s="1"/>
  <c r="BL5" i="89"/>
  <c r="BL19" i="89" s="1"/>
  <c r="BM5" i="89"/>
  <c r="BN5" i="89"/>
  <c r="BO5" i="89"/>
  <c r="BO19" i="89" s="1"/>
  <c r="BP5" i="89"/>
  <c r="BP19" i="89" s="1"/>
  <c r="BQ5" i="89"/>
  <c r="BR5" i="89"/>
  <c r="BS5" i="89"/>
  <c r="BS19" i="89" s="1"/>
  <c r="BT5" i="89"/>
  <c r="BT19" i="89" s="1"/>
  <c r="BU5" i="89"/>
  <c r="BV5" i="89"/>
  <c r="BW5" i="89"/>
  <c r="BX5" i="89"/>
  <c r="BX19" i="89" s="1"/>
  <c r="BY5" i="89"/>
  <c r="BZ5" i="89"/>
  <c r="CA5" i="89"/>
  <c r="CA19" i="89" s="1"/>
  <c r="CB5" i="89"/>
  <c r="CB19" i="89" s="1"/>
  <c r="CC5" i="89"/>
  <c r="CD5" i="89"/>
  <c r="CE5" i="89"/>
  <c r="CE19" i="89" s="1"/>
  <c r="CF5" i="89"/>
  <c r="CF19" i="89" s="1"/>
  <c r="CG5" i="89"/>
  <c r="CH5" i="89"/>
  <c r="CI5" i="89"/>
  <c r="CI19" i="89" s="1"/>
  <c r="CJ5" i="89"/>
  <c r="CJ19" i="89" s="1"/>
  <c r="CK5" i="89"/>
  <c r="CL5" i="89"/>
  <c r="CM5" i="89"/>
  <c r="CN5" i="89"/>
  <c r="CN19" i="89" s="1"/>
  <c r="CO5" i="89"/>
  <c r="CP5" i="89"/>
  <c r="CQ5" i="89"/>
  <c r="CQ19" i="89" s="1"/>
  <c r="CR5" i="89"/>
  <c r="CR19" i="89" s="1"/>
  <c r="CS5" i="89"/>
  <c r="CT5" i="89"/>
  <c r="CU5" i="89"/>
  <c r="CU19" i="89" s="1"/>
  <c r="AW6" i="89"/>
  <c r="AW20" i="89" s="1"/>
  <c r="AX6" i="89"/>
  <c r="AY6" i="89"/>
  <c r="AZ6" i="89"/>
  <c r="AZ20" i="89" s="1"/>
  <c r="BA6" i="89"/>
  <c r="BA20" i="89" s="1"/>
  <c r="BB6" i="89"/>
  <c r="BC6" i="89"/>
  <c r="BD6" i="89"/>
  <c r="BE6" i="89"/>
  <c r="BE20" i="89" s="1"/>
  <c r="BF6" i="89"/>
  <c r="BG6" i="89"/>
  <c r="BH6" i="89"/>
  <c r="BH20" i="89" s="1"/>
  <c r="BI6" i="89"/>
  <c r="BI20" i="89" s="1"/>
  <c r="BJ6" i="89"/>
  <c r="BK6" i="89"/>
  <c r="BL6" i="89"/>
  <c r="BL20" i="89" s="1"/>
  <c r="BM6" i="89"/>
  <c r="BM20" i="89" s="1"/>
  <c r="BN6" i="89"/>
  <c r="BO6" i="89"/>
  <c r="BP6" i="89"/>
  <c r="BP20" i="89" s="1"/>
  <c r="BQ6" i="89"/>
  <c r="BQ20" i="89" s="1"/>
  <c r="BR6" i="89"/>
  <c r="BS6" i="89"/>
  <c r="BT6" i="89"/>
  <c r="BU6" i="89"/>
  <c r="BU20" i="89" s="1"/>
  <c r="BV6" i="89"/>
  <c r="BW6" i="89"/>
  <c r="BX6" i="89"/>
  <c r="BX20" i="89" s="1"/>
  <c r="BY6" i="89"/>
  <c r="BY20" i="89" s="1"/>
  <c r="BZ6" i="89"/>
  <c r="CA6" i="89"/>
  <c r="CB6" i="89"/>
  <c r="CB20" i="89" s="1"/>
  <c r="CC6" i="89"/>
  <c r="CC20" i="89" s="1"/>
  <c r="CD6" i="89"/>
  <c r="CE6" i="89"/>
  <c r="CF6" i="89"/>
  <c r="CF20" i="89" s="1"/>
  <c r="CG6" i="89"/>
  <c r="CG20" i="89" s="1"/>
  <c r="CH6" i="89"/>
  <c r="CI6" i="89"/>
  <c r="CJ6" i="89"/>
  <c r="CK6" i="89"/>
  <c r="CK20" i="89" s="1"/>
  <c r="CL6" i="89"/>
  <c r="CM6" i="89"/>
  <c r="CN6" i="89"/>
  <c r="CN20" i="89" s="1"/>
  <c r="CO6" i="89"/>
  <c r="CO20" i="89" s="1"/>
  <c r="CP6" i="89"/>
  <c r="CQ6" i="89"/>
  <c r="CR6" i="89"/>
  <c r="CR20" i="89" s="1"/>
  <c r="CS6" i="89"/>
  <c r="CS20" i="89" s="1"/>
  <c r="CT6" i="89"/>
  <c r="CU6" i="89"/>
  <c r="AW19" i="89"/>
  <c r="AX19" i="89"/>
  <c r="BA19" i="89"/>
  <c r="BB19" i="89"/>
  <c r="BE19" i="89"/>
  <c r="BF19" i="89"/>
  <c r="BG19" i="89"/>
  <c r="BI19" i="89"/>
  <c r="BJ19" i="89"/>
  <c r="BM19" i="89"/>
  <c r="BN19" i="89"/>
  <c r="BQ19" i="89"/>
  <c r="BR19" i="89"/>
  <c r="BU19" i="89"/>
  <c r="BV19" i="89"/>
  <c r="BW19" i="89"/>
  <c r="BY19" i="89"/>
  <c r="BZ19" i="89"/>
  <c r="CC19" i="89"/>
  <c r="CD19" i="89"/>
  <c r="CG19" i="89"/>
  <c r="CH19" i="89"/>
  <c r="CK19" i="89"/>
  <c r="CL19" i="89"/>
  <c r="CM19" i="89"/>
  <c r="CO19" i="89"/>
  <c r="CP19" i="89"/>
  <c r="CS19" i="89"/>
  <c r="CT19" i="89"/>
  <c r="AX20" i="89"/>
  <c r="AY20" i="89"/>
  <c r="BB20" i="89"/>
  <c r="BC20" i="89"/>
  <c r="BD20" i="89"/>
  <c r="BF20" i="89"/>
  <c r="BG20" i="89"/>
  <c r="BJ20" i="89"/>
  <c r="BK20" i="89"/>
  <c r="BN20" i="89"/>
  <c r="BO20" i="89"/>
  <c r="BR20" i="89"/>
  <c r="BS20" i="89"/>
  <c r="BT20" i="89"/>
  <c r="BV20" i="89"/>
  <c r="BW20" i="89"/>
  <c r="BZ20" i="89"/>
  <c r="CA20" i="89"/>
  <c r="CD20" i="89"/>
  <c r="CE20" i="89"/>
  <c r="CH20" i="89"/>
  <c r="CI20" i="89"/>
  <c r="CJ20" i="89"/>
  <c r="CL20" i="89"/>
  <c r="CM20" i="89"/>
  <c r="CP20" i="89"/>
  <c r="CQ20" i="89"/>
  <c r="CT20" i="89"/>
  <c r="CU20" i="89"/>
  <c r="AW5" i="90"/>
  <c r="AX5" i="90"/>
  <c r="AY5" i="90"/>
  <c r="AZ5" i="90"/>
  <c r="AZ19" i="90" s="1"/>
  <c r="BA5" i="90"/>
  <c r="BB5" i="90"/>
  <c r="BC5" i="90"/>
  <c r="BD5" i="90"/>
  <c r="BD19" i="90" s="1"/>
  <c r="BE5" i="90"/>
  <c r="BF5" i="90"/>
  <c r="BG5" i="90"/>
  <c r="BG19" i="90" s="1"/>
  <c r="BH5" i="90"/>
  <c r="BH19" i="90" s="1"/>
  <c r="BI5" i="90"/>
  <c r="BJ5" i="90"/>
  <c r="BK5" i="90"/>
  <c r="BK19" i="90" s="1"/>
  <c r="BL5" i="90"/>
  <c r="BL19" i="90" s="1"/>
  <c r="BM5" i="90"/>
  <c r="BN5" i="90"/>
  <c r="BO5" i="90"/>
  <c r="BP5" i="90"/>
  <c r="BP19" i="90" s="1"/>
  <c r="BQ5" i="90"/>
  <c r="BR5" i="90"/>
  <c r="BS5" i="90"/>
  <c r="BT5" i="90"/>
  <c r="BT19" i="90" s="1"/>
  <c r="BU5" i="90"/>
  <c r="BV5" i="90"/>
  <c r="BW5" i="90"/>
  <c r="BW19" i="90" s="1"/>
  <c r="BX5" i="90"/>
  <c r="BX19" i="90" s="1"/>
  <c r="BY5" i="90"/>
  <c r="BZ5" i="90"/>
  <c r="CA5" i="90"/>
  <c r="CA19" i="90" s="1"/>
  <c r="CB5" i="90"/>
  <c r="CB19" i="90" s="1"/>
  <c r="CC5" i="90"/>
  <c r="CD5" i="90"/>
  <c r="CE5" i="90"/>
  <c r="CF5" i="90"/>
  <c r="CF19" i="90" s="1"/>
  <c r="CG5" i="90"/>
  <c r="CH5" i="90"/>
  <c r="CI5" i="90"/>
  <c r="CJ5" i="90"/>
  <c r="CJ19" i="90" s="1"/>
  <c r="CK5" i="90"/>
  <c r="CL5" i="90"/>
  <c r="CM5" i="90"/>
  <c r="CM19" i="90" s="1"/>
  <c r="CN5" i="90"/>
  <c r="CN19" i="90" s="1"/>
  <c r="CO5" i="90"/>
  <c r="CP5" i="90"/>
  <c r="CQ5" i="90"/>
  <c r="CQ19" i="90" s="1"/>
  <c r="CR5" i="90"/>
  <c r="CR19" i="90" s="1"/>
  <c r="CS5" i="90"/>
  <c r="CT5" i="90"/>
  <c r="CU5" i="90"/>
  <c r="AW6" i="90"/>
  <c r="AW20" i="90" s="1"/>
  <c r="AX6" i="90"/>
  <c r="AY6" i="90"/>
  <c r="AZ6" i="90"/>
  <c r="BA6" i="90"/>
  <c r="BA20" i="90" s="1"/>
  <c r="BB6" i="90"/>
  <c r="BC6" i="90"/>
  <c r="BD6" i="90"/>
  <c r="BD20" i="90" s="1"/>
  <c r="BE6" i="90"/>
  <c r="BE20" i="90" s="1"/>
  <c r="BF6" i="90"/>
  <c r="BG6" i="90"/>
  <c r="BH6" i="90"/>
  <c r="BH20" i="90" s="1"/>
  <c r="BI6" i="90"/>
  <c r="BI20" i="90" s="1"/>
  <c r="BJ6" i="90"/>
  <c r="BK6" i="90"/>
  <c r="BL6" i="90"/>
  <c r="BM6" i="90"/>
  <c r="BM20" i="90" s="1"/>
  <c r="BN6" i="90"/>
  <c r="BO6" i="90"/>
  <c r="BP6" i="90"/>
  <c r="BQ6" i="90"/>
  <c r="BQ20" i="90" s="1"/>
  <c r="BR6" i="90"/>
  <c r="BS6" i="90"/>
  <c r="BT6" i="90"/>
  <c r="BT20" i="90" s="1"/>
  <c r="BU6" i="90"/>
  <c r="BU20" i="90" s="1"/>
  <c r="BV6" i="90"/>
  <c r="BW6" i="90"/>
  <c r="BX6" i="90"/>
  <c r="BX20" i="90" s="1"/>
  <c r="BY6" i="90"/>
  <c r="BY20" i="90" s="1"/>
  <c r="BZ6" i="90"/>
  <c r="CA6" i="90"/>
  <c r="CB6" i="90"/>
  <c r="CC6" i="90"/>
  <c r="CC20" i="90" s="1"/>
  <c r="CD6" i="90"/>
  <c r="CE6" i="90"/>
  <c r="CF6" i="90"/>
  <c r="CG6" i="90"/>
  <c r="CG20" i="90" s="1"/>
  <c r="CH6" i="90"/>
  <c r="CI6" i="90"/>
  <c r="CJ6" i="90"/>
  <c r="CJ20" i="90" s="1"/>
  <c r="CK6" i="90"/>
  <c r="CK20" i="90" s="1"/>
  <c r="CL6" i="90"/>
  <c r="CM6" i="90"/>
  <c r="CN6" i="90"/>
  <c r="CN20" i="90" s="1"/>
  <c r="CO6" i="90"/>
  <c r="CO20" i="90" s="1"/>
  <c r="CP6" i="90"/>
  <c r="CQ6" i="90"/>
  <c r="CR6" i="90"/>
  <c r="CS6" i="90"/>
  <c r="CS20" i="90" s="1"/>
  <c r="CT6" i="90"/>
  <c r="CU6" i="90"/>
  <c r="AW19" i="90"/>
  <c r="AX19" i="90"/>
  <c r="AY19" i="90"/>
  <c r="BA19" i="90"/>
  <c r="BB19" i="90"/>
  <c r="BC19" i="90"/>
  <c r="BE19" i="90"/>
  <c r="BF19" i="90"/>
  <c r="BI19" i="90"/>
  <c r="BJ19" i="90"/>
  <c r="BM19" i="90"/>
  <c r="BN19" i="90"/>
  <c r="BO19" i="90"/>
  <c r="BQ19" i="90"/>
  <c r="BR19" i="90"/>
  <c r="BS19" i="90"/>
  <c r="BU19" i="90"/>
  <c r="BV19" i="90"/>
  <c r="BY19" i="90"/>
  <c r="BZ19" i="90"/>
  <c r="CC19" i="90"/>
  <c r="CD19" i="90"/>
  <c r="CE19" i="90"/>
  <c r="CG19" i="90"/>
  <c r="CH19" i="90"/>
  <c r="CI19" i="90"/>
  <c r="CK19" i="90"/>
  <c r="CL19" i="90"/>
  <c r="CO19" i="90"/>
  <c r="CP19" i="90"/>
  <c r="CS19" i="90"/>
  <c r="CT19" i="90"/>
  <c r="CU19" i="90"/>
  <c r="AX20" i="90"/>
  <c r="AY20" i="90"/>
  <c r="AZ20" i="90"/>
  <c r="BB20" i="90"/>
  <c r="BC20" i="90"/>
  <c r="BF20" i="90"/>
  <c r="BG20" i="90"/>
  <c r="BJ20" i="90"/>
  <c r="BK20" i="90"/>
  <c r="BL20" i="90"/>
  <c r="BN20" i="90"/>
  <c r="BO20" i="90"/>
  <c r="BP20" i="90"/>
  <c r="BR20" i="90"/>
  <c r="BS20" i="90"/>
  <c r="BV20" i="90"/>
  <c r="BW20" i="90"/>
  <c r="BZ20" i="90"/>
  <c r="CA20" i="90"/>
  <c r="CB20" i="90"/>
  <c r="CD20" i="90"/>
  <c r="CE20" i="90"/>
  <c r="CF20" i="90"/>
  <c r="CH20" i="90"/>
  <c r="CI20" i="90"/>
  <c r="CL20" i="90"/>
  <c r="CM20" i="90"/>
  <c r="CP20" i="90"/>
  <c r="CQ20" i="90"/>
  <c r="CR20" i="90"/>
  <c r="CT20" i="90"/>
  <c r="CU20" i="90"/>
  <c r="AW5" i="82"/>
  <c r="AW19" i="82" s="1"/>
  <c r="AX5" i="82"/>
  <c r="AY5" i="82"/>
  <c r="AZ5" i="82"/>
  <c r="AZ19" i="82" s="1"/>
  <c r="BA5" i="82"/>
  <c r="BA19" i="82" s="1"/>
  <c r="BB5" i="82"/>
  <c r="BC5" i="82"/>
  <c r="BD5" i="82"/>
  <c r="BD19" i="82" s="1"/>
  <c r="BE5" i="82"/>
  <c r="BF5" i="82"/>
  <c r="BG5" i="82"/>
  <c r="BH5" i="82"/>
  <c r="BH19" i="82" s="1"/>
  <c r="BI5" i="82"/>
  <c r="BI19" i="82" s="1"/>
  <c r="BJ5" i="82"/>
  <c r="BK5" i="82"/>
  <c r="BL5" i="82"/>
  <c r="BL19" i="82" s="1"/>
  <c r="BM5" i="82"/>
  <c r="BM19" i="82" s="1"/>
  <c r="BN5" i="82"/>
  <c r="BO5" i="82"/>
  <c r="BP5" i="82"/>
  <c r="BP19" i="82" s="1"/>
  <c r="BQ5" i="82"/>
  <c r="BQ19" i="82" s="1"/>
  <c r="BR5" i="82"/>
  <c r="BS5" i="82"/>
  <c r="BT5" i="82"/>
  <c r="BT19" i="82" s="1"/>
  <c r="BU5" i="82"/>
  <c r="BV5" i="82"/>
  <c r="BW5" i="82"/>
  <c r="BX5" i="82"/>
  <c r="BX19" i="82" s="1"/>
  <c r="BY5" i="82"/>
  <c r="BY19" i="82" s="1"/>
  <c r="BZ5" i="82"/>
  <c r="CA5" i="82"/>
  <c r="CB5" i="82"/>
  <c r="CB19" i="82" s="1"/>
  <c r="CC5" i="82"/>
  <c r="CC19" i="82" s="1"/>
  <c r="CD5" i="82"/>
  <c r="CE5" i="82"/>
  <c r="CF5" i="82"/>
  <c r="CF19" i="82" s="1"/>
  <c r="CG5" i="82"/>
  <c r="CG19" i="82" s="1"/>
  <c r="CH5" i="82"/>
  <c r="CI5" i="82"/>
  <c r="CJ5" i="82"/>
  <c r="CJ19" i="82" s="1"/>
  <c r="CK5" i="82"/>
  <c r="CL5" i="82"/>
  <c r="CM5" i="82"/>
  <c r="CN5" i="82"/>
  <c r="CN19" i="82" s="1"/>
  <c r="CO5" i="82"/>
  <c r="CO19" i="82" s="1"/>
  <c r="CP5" i="82"/>
  <c r="CQ5" i="82"/>
  <c r="CR5" i="82"/>
  <c r="CR19" i="82" s="1"/>
  <c r="CS5" i="82"/>
  <c r="CS19" i="82" s="1"/>
  <c r="CT5" i="82"/>
  <c r="CU5" i="82"/>
  <c r="AW6" i="82"/>
  <c r="AW20" i="82" s="1"/>
  <c r="AX6" i="82"/>
  <c r="AX20" i="82" s="1"/>
  <c r="AY6" i="82"/>
  <c r="AZ6" i="82"/>
  <c r="BA6" i="82"/>
  <c r="BA20" i="82" s="1"/>
  <c r="BB6" i="82"/>
  <c r="BC6" i="82"/>
  <c r="BD6" i="82"/>
  <c r="BE6" i="82"/>
  <c r="BE20" i="82" s="1"/>
  <c r="BF6" i="82"/>
  <c r="BF20" i="82" s="1"/>
  <c r="BG6" i="82"/>
  <c r="BH6" i="82"/>
  <c r="BI6" i="82"/>
  <c r="BI20" i="82" s="1"/>
  <c r="BJ6" i="82"/>
  <c r="BJ20" i="82" s="1"/>
  <c r="BK6" i="82"/>
  <c r="BL6" i="82"/>
  <c r="BM6" i="82"/>
  <c r="BM20" i="82" s="1"/>
  <c r="BN6" i="82"/>
  <c r="BN20" i="82" s="1"/>
  <c r="BO6" i="82"/>
  <c r="BP6" i="82"/>
  <c r="BQ6" i="82"/>
  <c r="BQ20" i="82" s="1"/>
  <c r="BR6" i="82"/>
  <c r="BS6" i="82"/>
  <c r="BT6" i="82"/>
  <c r="BU6" i="82"/>
  <c r="BU20" i="82" s="1"/>
  <c r="BV6" i="82"/>
  <c r="BV20" i="82" s="1"/>
  <c r="BW6" i="82"/>
  <c r="BX6" i="82"/>
  <c r="BY6" i="82"/>
  <c r="BY20" i="82" s="1"/>
  <c r="BZ6" i="82"/>
  <c r="BZ20" i="82" s="1"/>
  <c r="CA6" i="82"/>
  <c r="CB6" i="82"/>
  <c r="CC6" i="82"/>
  <c r="CC20" i="82" s="1"/>
  <c r="CD6" i="82"/>
  <c r="CD20" i="82" s="1"/>
  <c r="CE6" i="82"/>
  <c r="CF6" i="82"/>
  <c r="CG6" i="82"/>
  <c r="CG20" i="82" s="1"/>
  <c r="CH6" i="82"/>
  <c r="CI6" i="82"/>
  <c r="CJ6" i="82"/>
  <c r="CK6" i="82"/>
  <c r="CK20" i="82" s="1"/>
  <c r="CL6" i="82"/>
  <c r="CL20" i="82" s="1"/>
  <c r="CM6" i="82"/>
  <c r="CN6" i="82"/>
  <c r="CO6" i="82"/>
  <c r="CO20" i="82" s="1"/>
  <c r="CP6" i="82"/>
  <c r="CP20" i="82" s="1"/>
  <c r="CQ6" i="82"/>
  <c r="CR6" i="82"/>
  <c r="CS6" i="82"/>
  <c r="CS20" i="82" s="1"/>
  <c r="CT6" i="82"/>
  <c r="CT20" i="82" s="1"/>
  <c r="CU6" i="82"/>
  <c r="AX19" i="82"/>
  <c r="AY19" i="82"/>
  <c r="BB19" i="82"/>
  <c r="BC19" i="82"/>
  <c r="BE19" i="82"/>
  <c r="BF19" i="82"/>
  <c r="BG19" i="82"/>
  <c r="BJ19" i="82"/>
  <c r="BK19" i="82"/>
  <c r="BN19" i="82"/>
  <c r="BO19" i="82"/>
  <c r="BR19" i="82"/>
  <c r="BS19" i="82"/>
  <c r="BU19" i="82"/>
  <c r="BV19" i="82"/>
  <c r="BW19" i="82"/>
  <c r="BZ19" i="82"/>
  <c r="CA19" i="82"/>
  <c r="CD19" i="82"/>
  <c r="CE19" i="82"/>
  <c r="CH19" i="82"/>
  <c r="CI19" i="82"/>
  <c r="CK19" i="82"/>
  <c r="CL19" i="82"/>
  <c r="CM19" i="82"/>
  <c r="CP19" i="82"/>
  <c r="CQ19" i="82"/>
  <c r="CT19" i="82"/>
  <c r="CU19" i="82"/>
  <c r="AY20" i="82"/>
  <c r="AZ20" i="82"/>
  <c r="BB20" i="82"/>
  <c r="BC20" i="82"/>
  <c r="BD20" i="82"/>
  <c r="BG20" i="82"/>
  <c r="BH20" i="82"/>
  <c r="BK20" i="82"/>
  <c r="BL20" i="82"/>
  <c r="BO20" i="82"/>
  <c r="BP20" i="82"/>
  <c r="BR20" i="82"/>
  <c r="BS20" i="82"/>
  <c r="BT20" i="82"/>
  <c r="BW20" i="82"/>
  <c r="BX20" i="82"/>
  <c r="CA20" i="82"/>
  <c r="CB20" i="82"/>
  <c r="CE20" i="82"/>
  <c r="CF20" i="82"/>
  <c r="CH20" i="82"/>
  <c r="CI20" i="82"/>
  <c r="CJ20" i="82"/>
  <c r="CM20" i="82"/>
  <c r="CN20" i="82"/>
  <c r="CQ20" i="82"/>
  <c r="CR20" i="82"/>
  <c r="CU20" i="82"/>
  <c r="C5" i="92" l="1"/>
  <c r="D5" i="92"/>
  <c r="E5" i="92"/>
  <c r="F5" i="92"/>
  <c r="F24" i="92" s="1"/>
  <c r="G5" i="92"/>
  <c r="H5" i="92"/>
  <c r="I5" i="92"/>
  <c r="J5" i="92"/>
  <c r="J24" i="92" s="1"/>
  <c r="K5" i="92"/>
  <c r="L5" i="92"/>
  <c r="M5" i="92"/>
  <c r="N5" i="92"/>
  <c r="N24" i="92" s="1"/>
  <c r="O5" i="92"/>
  <c r="P5" i="92"/>
  <c r="Q5" i="92"/>
  <c r="R5" i="92"/>
  <c r="R24" i="92" s="1"/>
  <c r="S5" i="92"/>
  <c r="T5" i="92"/>
  <c r="U5" i="92"/>
  <c r="V5" i="92"/>
  <c r="V24" i="92" s="1"/>
  <c r="W5" i="92"/>
  <c r="X5" i="92"/>
  <c r="Y5" i="92"/>
  <c r="Z5" i="92"/>
  <c r="Z24" i="92" s="1"/>
  <c r="AA5" i="92"/>
  <c r="AB5" i="92"/>
  <c r="AC5" i="92"/>
  <c r="AD5" i="92"/>
  <c r="AD24" i="92" s="1"/>
  <c r="AE5" i="92"/>
  <c r="AF5" i="92"/>
  <c r="AG5" i="92"/>
  <c r="AH5" i="92"/>
  <c r="AH24" i="92" s="1"/>
  <c r="AI5" i="92"/>
  <c r="AJ5" i="92"/>
  <c r="AK5" i="92"/>
  <c r="AL5" i="92"/>
  <c r="AL24" i="92" s="1"/>
  <c r="AM5" i="92"/>
  <c r="AN5" i="92"/>
  <c r="AO5" i="92"/>
  <c r="AP5" i="92"/>
  <c r="AP24" i="92" s="1"/>
  <c r="AQ5" i="92"/>
  <c r="AR5" i="92"/>
  <c r="AS5" i="92"/>
  <c r="AT5" i="92"/>
  <c r="AT24" i="92" s="1"/>
  <c r="AU5" i="92"/>
  <c r="AV5" i="92"/>
  <c r="AW5" i="92"/>
  <c r="AX5" i="92"/>
  <c r="AX24" i="92" s="1"/>
  <c r="AY5" i="92"/>
  <c r="AZ5" i="92"/>
  <c r="BA5" i="92"/>
  <c r="C6" i="92"/>
  <c r="C25" i="92" s="1"/>
  <c r="D6" i="92"/>
  <c r="E6" i="92"/>
  <c r="F6" i="92"/>
  <c r="G6" i="92"/>
  <c r="G25" i="92" s="1"/>
  <c r="H6" i="92"/>
  <c r="I6" i="92"/>
  <c r="J6" i="92"/>
  <c r="K6" i="92"/>
  <c r="K25" i="92" s="1"/>
  <c r="L6" i="92"/>
  <c r="M6" i="92"/>
  <c r="N6" i="92"/>
  <c r="O6" i="92"/>
  <c r="O25" i="92" s="1"/>
  <c r="P6" i="92"/>
  <c r="Q6" i="92"/>
  <c r="R6" i="92"/>
  <c r="S6" i="92"/>
  <c r="S25" i="92" s="1"/>
  <c r="T6" i="92"/>
  <c r="U6" i="92"/>
  <c r="V6" i="92"/>
  <c r="W6" i="92"/>
  <c r="W25" i="92" s="1"/>
  <c r="X6" i="92"/>
  <c r="Y6" i="92"/>
  <c r="Z6" i="92"/>
  <c r="AA6" i="92"/>
  <c r="AA25" i="92" s="1"/>
  <c r="AB6" i="92"/>
  <c r="AC6" i="92"/>
  <c r="AD6" i="92"/>
  <c r="AE6" i="92"/>
  <c r="AE25" i="92" s="1"/>
  <c r="AF6" i="92"/>
  <c r="AG6" i="92"/>
  <c r="AH6" i="92"/>
  <c r="AI6" i="92"/>
  <c r="AI25" i="92" s="1"/>
  <c r="AJ6" i="92"/>
  <c r="AK6" i="92"/>
  <c r="AL6" i="92"/>
  <c r="AM6" i="92"/>
  <c r="AM25" i="92" s="1"/>
  <c r="AN6" i="92"/>
  <c r="AO6" i="92"/>
  <c r="AP6" i="92"/>
  <c r="AQ6" i="92"/>
  <c r="AQ25" i="92" s="1"/>
  <c r="AR6" i="92"/>
  <c r="AS6" i="92"/>
  <c r="AT6" i="92"/>
  <c r="AU6" i="92"/>
  <c r="AU25" i="92" s="1"/>
  <c r="AV6" i="92"/>
  <c r="AW6" i="92"/>
  <c r="AX6" i="92"/>
  <c r="AY6" i="92"/>
  <c r="AY25" i="92" s="1"/>
  <c r="AZ6" i="92"/>
  <c r="BA6" i="92"/>
  <c r="C24" i="92"/>
  <c r="D24" i="92"/>
  <c r="E24" i="92"/>
  <c r="G24" i="92"/>
  <c r="H24" i="92"/>
  <c r="I24" i="92"/>
  <c r="K24" i="92"/>
  <c r="L24" i="92"/>
  <c r="M24" i="92"/>
  <c r="O24" i="92"/>
  <c r="P24" i="92"/>
  <c r="Q24" i="92"/>
  <c r="S24" i="92"/>
  <c r="T24" i="92"/>
  <c r="U24" i="92"/>
  <c r="W24" i="92"/>
  <c r="X24" i="92"/>
  <c r="Y24" i="92"/>
  <c r="AA24" i="92"/>
  <c r="AB24" i="92"/>
  <c r="AC24" i="92"/>
  <c r="AE24" i="92"/>
  <c r="AF24" i="92"/>
  <c r="AG24" i="92"/>
  <c r="AI24" i="92"/>
  <c r="AJ24" i="92"/>
  <c r="AK24" i="92"/>
  <c r="AM24" i="92"/>
  <c r="AN24" i="92"/>
  <c r="AO24" i="92"/>
  <c r="AQ24" i="92"/>
  <c r="AR24" i="92"/>
  <c r="AS24" i="92"/>
  <c r="AU24" i="92"/>
  <c r="AV24" i="92"/>
  <c r="AW24" i="92"/>
  <c r="AY24" i="92"/>
  <c r="AZ24" i="92"/>
  <c r="BA24" i="92"/>
  <c r="D25" i="92"/>
  <c r="E25" i="92"/>
  <c r="F25" i="92"/>
  <c r="H25" i="92"/>
  <c r="I25" i="92"/>
  <c r="J25" i="92"/>
  <c r="L25" i="92"/>
  <c r="M25" i="92"/>
  <c r="N25" i="92"/>
  <c r="P25" i="92"/>
  <c r="Q25" i="92"/>
  <c r="R25" i="92"/>
  <c r="T25" i="92"/>
  <c r="U25" i="92"/>
  <c r="V25" i="92"/>
  <c r="X25" i="92"/>
  <c r="Y25" i="92"/>
  <c r="Z25" i="92"/>
  <c r="AB25" i="92"/>
  <c r="AC25" i="92"/>
  <c r="AD25" i="92"/>
  <c r="AF25" i="92"/>
  <c r="AG25" i="92"/>
  <c r="AH25" i="92"/>
  <c r="AJ25" i="92"/>
  <c r="AK25" i="92"/>
  <c r="AL25" i="92"/>
  <c r="AN25" i="92"/>
  <c r="AO25" i="92"/>
  <c r="AP25" i="92"/>
  <c r="AR25" i="92"/>
  <c r="AS25" i="92"/>
  <c r="AT25" i="92"/>
  <c r="AV25" i="92"/>
  <c r="AW25" i="92"/>
  <c r="AX25" i="92"/>
  <c r="AZ25" i="92"/>
  <c r="BA25" i="92"/>
  <c r="BA5" i="91"/>
  <c r="BA24" i="91" s="1"/>
  <c r="BA6" i="91"/>
  <c r="BA25" i="91"/>
  <c r="C5" i="91"/>
  <c r="D5" i="91"/>
  <c r="E5" i="91"/>
  <c r="F5" i="91"/>
  <c r="G5" i="91"/>
  <c r="H5" i="91"/>
  <c r="I5" i="91"/>
  <c r="J5" i="91"/>
  <c r="K5" i="91"/>
  <c r="L5" i="91"/>
  <c r="M5" i="91"/>
  <c r="N5" i="91"/>
  <c r="N24" i="91" s="1"/>
  <c r="O5" i="91"/>
  <c r="O24" i="91" s="1"/>
  <c r="P5" i="91"/>
  <c r="Q5" i="91"/>
  <c r="R5" i="91"/>
  <c r="S5" i="91"/>
  <c r="S24" i="91" s="1"/>
  <c r="T5" i="91"/>
  <c r="U5" i="91"/>
  <c r="V5" i="91"/>
  <c r="W5" i="91"/>
  <c r="W24" i="91" s="1"/>
  <c r="X5" i="91"/>
  <c r="Y5" i="91"/>
  <c r="Z5" i="91"/>
  <c r="AA5" i="91"/>
  <c r="AA24" i="91" s="1"/>
  <c r="AB5" i="91"/>
  <c r="AC5" i="91"/>
  <c r="AD5" i="91"/>
  <c r="AE5" i="91"/>
  <c r="AE24" i="91" s="1"/>
  <c r="AF5" i="91"/>
  <c r="AG5" i="91"/>
  <c r="AH5" i="91"/>
  <c r="AI5" i="91"/>
  <c r="AI24" i="91" s="1"/>
  <c r="AJ5" i="91"/>
  <c r="AK5" i="91"/>
  <c r="AL5" i="91"/>
  <c r="AM5" i="91"/>
  <c r="AM24" i="91" s="1"/>
  <c r="AN5" i="91"/>
  <c r="AO5" i="91"/>
  <c r="AP5" i="91"/>
  <c r="AQ5" i="91"/>
  <c r="AQ24" i="91" s="1"/>
  <c r="AR5" i="91"/>
  <c r="AS5" i="91"/>
  <c r="AT5" i="91"/>
  <c r="AU5" i="91"/>
  <c r="AU24" i="91" s="1"/>
  <c r="AV5" i="91"/>
  <c r="AW5" i="91"/>
  <c r="AX5" i="91"/>
  <c r="AY5" i="91"/>
  <c r="AY24" i="91" s="1"/>
  <c r="AZ5" i="91"/>
  <c r="C6" i="91"/>
  <c r="D6" i="91"/>
  <c r="E6" i="91"/>
  <c r="E25" i="91" s="1"/>
  <c r="F6" i="91"/>
  <c r="G6" i="91"/>
  <c r="H6" i="91"/>
  <c r="I6" i="91"/>
  <c r="I25" i="91" s="1"/>
  <c r="J6" i="91"/>
  <c r="K6" i="91"/>
  <c r="L6" i="91"/>
  <c r="M6" i="91"/>
  <c r="M25" i="91" s="1"/>
  <c r="N6" i="91"/>
  <c r="O6" i="91"/>
  <c r="P6" i="91"/>
  <c r="Q6" i="91"/>
  <c r="Q25" i="91" s="1"/>
  <c r="R6" i="91"/>
  <c r="S6" i="91"/>
  <c r="T6" i="91"/>
  <c r="U6" i="91"/>
  <c r="U25" i="91" s="1"/>
  <c r="V6" i="91"/>
  <c r="W6" i="91"/>
  <c r="X6" i="91"/>
  <c r="Y6" i="91"/>
  <c r="Y25" i="91" s="1"/>
  <c r="Z6" i="91"/>
  <c r="AA6" i="91"/>
  <c r="AB6" i="91"/>
  <c r="AC6" i="91"/>
  <c r="AC25" i="91" s="1"/>
  <c r="AD6" i="91"/>
  <c r="AE6" i="91"/>
  <c r="AF6" i="91"/>
  <c r="AG6" i="91"/>
  <c r="AG25" i="91" s="1"/>
  <c r="AH6" i="91"/>
  <c r="AI6" i="91"/>
  <c r="AJ6" i="91"/>
  <c r="AK6" i="91"/>
  <c r="AK25" i="91" s="1"/>
  <c r="AL6" i="91"/>
  <c r="AM6" i="91"/>
  <c r="AN6" i="91"/>
  <c r="AO6" i="91"/>
  <c r="AO25" i="91" s="1"/>
  <c r="AP6" i="91"/>
  <c r="AQ6" i="91"/>
  <c r="AR6" i="91"/>
  <c r="AS6" i="91"/>
  <c r="AS25" i="91" s="1"/>
  <c r="AT6" i="91"/>
  <c r="AU6" i="91"/>
  <c r="AV6" i="91"/>
  <c r="AW6" i="91"/>
  <c r="AW25" i="91" s="1"/>
  <c r="AX6" i="91"/>
  <c r="AY6" i="91"/>
  <c r="AZ6" i="91"/>
  <c r="C24" i="91"/>
  <c r="D24" i="91"/>
  <c r="E24" i="91"/>
  <c r="F24" i="91"/>
  <c r="G24" i="91"/>
  <c r="H24" i="91"/>
  <c r="I24" i="91"/>
  <c r="J24" i="91"/>
  <c r="K24" i="91"/>
  <c r="L24" i="91"/>
  <c r="M24" i="91"/>
  <c r="P24" i="91"/>
  <c r="Q24" i="91"/>
  <c r="R24" i="91"/>
  <c r="T24" i="91"/>
  <c r="U24" i="91"/>
  <c r="V24" i="91"/>
  <c r="X24" i="91"/>
  <c r="Y24" i="91"/>
  <c r="Z24" i="91"/>
  <c r="AB24" i="91"/>
  <c r="AC24" i="91"/>
  <c r="AD24" i="91"/>
  <c r="AF24" i="91"/>
  <c r="AG24" i="91"/>
  <c r="AH24" i="91"/>
  <c r="AJ24" i="91"/>
  <c r="AK24" i="91"/>
  <c r="AL24" i="91"/>
  <c r="AN24" i="91"/>
  <c r="AO24" i="91"/>
  <c r="AP24" i="91"/>
  <c r="AR24" i="91"/>
  <c r="AS24" i="91"/>
  <c r="AT24" i="91"/>
  <c r="AV24" i="91"/>
  <c r="AW24" i="91"/>
  <c r="AX24" i="91"/>
  <c r="AZ24" i="91"/>
  <c r="C25" i="91"/>
  <c r="D25" i="91"/>
  <c r="F25" i="91"/>
  <c r="G25" i="91"/>
  <c r="H25" i="91"/>
  <c r="J25" i="91"/>
  <c r="K25" i="91"/>
  <c r="L25" i="91"/>
  <c r="N25" i="91"/>
  <c r="O25" i="91"/>
  <c r="P25" i="91"/>
  <c r="R25" i="91"/>
  <c r="S25" i="91"/>
  <c r="T25" i="91"/>
  <c r="V25" i="91"/>
  <c r="W25" i="91"/>
  <c r="X25" i="91"/>
  <c r="Z25" i="91"/>
  <c r="AA25" i="91"/>
  <c r="AB25" i="91"/>
  <c r="AD25" i="91"/>
  <c r="AE25" i="91"/>
  <c r="AF25" i="91"/>
  <c r="AH25" i="91"/>
  <c r="AI25" i="91"/>
  <c r="AJ25" i="91"/>
  <c r="AL25" i="91"/>
  <c r="AM25" i="91"/>
  <c r="AN25" i="91"/>
  <c r="AP25" i="91"/>
  <c r="AQ25" i="91"/>
  <c r="AR25" i="91"/>
  <c r="AT25" i="91"/>
  <c r="AU25" i="91"/>
  <c r="AV25" i="91"/>
  <c r="AX25" i="91"/>
  <c r="AY25" i="91"/>
  <c r="AZ25" i="91"/>
  <c r="C5" i="69"/>
  <c r="D5" i="69"/>
  <c r="D24" i="69" s="1"/>
  <c r="E5" i="69"/>
  <c r="F5" i="69"/>
  <c r="G5" i="69"/>
  <c r="H5" i="69"/>
  <c r="H24" i="69" s="1"/>
  <c r="I5" i="69"/>
  <c r="J5" i="69"/>
  <c r="J24" i="69" s="1"/>
  <c r="K5" i="69"/>
  <c r="L5" i="69"/>
  <c r="L24" i="69" s="1"/>
  <c r="M5" i="69"/>
  <c r="N5" i="69"/>
  <c r="O5" i="69"/>
  <c r="P5" i="69"/>
  <c r="P24" i="69" s="1"/>
  <c r="Q5" i="69"/>
  <c r="R5" i="69"/>
  <c r="S5" i="69"/>
  <c r="T5" i="69"/>
  <c r="T24" i="69" s="1"/>
  <c r="U5" i="69"/>
  <c r="V5" i="69"/>
  <c r="W5" i="69"/>
  <c r="X5" i="69"/>
  <c r="X24" i="69" s="1"/>
  <c r="Y5" i="69"/>
  <c r="Z5" i="69"/>
  <c r="AA5" i="69"/>
  <c r="AB5" i="69"/>
  <c r="AB24" i="69" s="1"/>
  <c r="AC5" i="69"/>
  <c r="AD5" i="69"/>
  <c r="AE5" i="69"/>
  <c r="AF5" i="69"/>
  <c r="AF24" i="69" s="1"/>
  <c r="AG5" i="69"/>
  <c r="AH5" i="69"/>
  <c r="AI5" i="69"/>
  <c r="AJ5" i="69"/>
  <c r="AJ24" i="69" s="1"/>
  <c r="AK5" i="69"/>
  <c r="AL5" i="69"/>
  <c r="AM5" i="69"/>
  <c r="AN5" i="69"/>
  <c r="AN24" i="69" s="1"/>
  <c r="AO5" i="69"/>
  <c r="AP5" i="69"/>
  <c r="AQ5" i="69"/>
  <c r="AR5" i="69"/>
  <c r="AR24" i="69" s="1"/>
  <c r="AS5" i="69"/>
  <c r="AT5" i="69"/>
  <c r="AU5" i="69"/>
  <c r="AV5" i="69"/>
  <c r="AV24" i="69" s="1"/>
  <c r="AW5" i="69"/>
  <c r="AX5" i="69"/>
  <c r="AY5" i="69"/>
  <c r="AZ5" i="69"/>
  <c r="AZ24" i="69" s="1"/>
  <c r="BA5" i="69"/>
  <c r="C6" i="69"/>
  <c r="D6" i="69"/>
  <c r="E6" i="69"/>
  <c r="E25" i="69" s="1"/>
  <c r="F6" i="69"/>
  <c r="G6" i="69"/>
  <c r="H6" i="69"/>
  <c r="I6" i="69"/>
  <c r="I25" i="69" s="1"/>
  <c r="J6" i="69"/>
  <c r="K6" i="69"/>
  <c r="L6" i="69"/>
  <c r="M6" i="69"/>
  <c r="M25" i="69" s="1"/>
  <c r="N6" i="69"/>
  <c r="O6" i="69"/>
  <c r="P6" i="69"/>
  <c r="Q6" i="69"/>
  <c r="Q25" i="69" s="1"/>
  <c r="R6" i="69"/>
  <c r="S6" i="69"/>
  <c r="T6" i="69"/>
  <c r="U6" i="69"/>
  <c r="U25" i="69" s="1"/>
  <c r="V6" i="69"/>
  <c r="W6" i="69"/>
  <c r="X6" i="69"/>
  <c r="Y6" i="69"/>
  <c r="Y25" i="69" s="1"/>
  <c r="Z6" i="69"/>
  <c r="AA6" i="69"/>
  <c r="AB6" i="69"/>
  <c r="AC6" i="69"/>
  <c r="AC25" i="69" s="1"/>
  <c r="AD6" i="69"/>
  <c r="AE6" i="69"/>
  <c r="AF6" i="69"/>
  <c r="AG6" i="69"/>
  <c r="AG25" i="69" s="1"/>
  <c r="AH6" i="69"/>
  <c r="AI6" i="69"/>
  <c r="AJ6" i="69"/>
  <c r="AK6" i="69"/>
  <c r="AK25" i="69" s="1"/>
  <c r="AL6" i="69"/>
  <c r="AM6" i="69"/>
  <c r="AN6" i="69"/>
  <c r="AO6" i="69"/>
  <c r="AO25" i="69" s="1"/>
  <c r="AP6" i="69"/>
  <c r="AQ6" i="69"/>
  <c r="AR6" i="69"/>
  <c r="AS6" i="69"/>
  <c r="AS25" i="69" s="1"/>
  <c r="AT6" i="69"/>
  <c r="AU6" i="69"/>
  <c r="AV6" i="69"/>
  <c r="AW6" i="69"/>
  <c r="AW25" i="69" s="1"/>
  <c r="AX6" i="69"/>
  <c r="AY6" i="69"/>
  <c r="AZ6" i="69"/>
  <c r="BA6" i="69"/>
  <c r="BA25" i="69" s="1"/>
  <c r="C24" i="69"/>
  <c r="E24" i="69"/>
  <c r="F24" i="69"/>
  <c r="G24" i="69"/>
  <c r="I24" i="69"/>
  <c r="K24" i="69"/>
  <c r="M24" i="69"/>
  <c r="N24" i="69"/>
  <c r="O24" i="69"/>
  <c r="Q24" i="69"/>
  <c r="R24" i="69"/>
  <c r="S24" i="69"/>
  <c r="U24" i="69"/>
  <c r="V24" i="69"/>
  <c r="W24" i="69"/>
  <c r="Y24" i="69"/>
  <c r="Z24" i="69"/>
  <c r="AA24" i="69"/>
  <c r="AC24" i="69"/>
  <c r="AD24" i="69"/>
  <c r="AE24" i="69"/>
  <c r="AG24" i="69"/>
  <c r="AH24" i="69"/>
  <c r="AI24" i="69"/>
  <c r="AK24" i="69"/>
  <c r="AL24" i="69"/>
  <c r="AM24" i="69"/>
  <c r="AO24" i="69"/>
  <c r="AP24" i="69"/>
  <c r="AQ24" i="69"/>
  <c r="AS24" i="69"/>
  <c r="AT24" i="69"/>
  <c r="AU24" i="69"/>
  <c r="AW24" i="69"/>
  <c r="AX24" i="69"/>
  <c r="AY24" i="69"/>
  <c r="BA24" i="69"/>
  <c r="C25" i="69"/>
  <c r="D25" i="69"/>
  <c r="F25" i="69"/>
  <c r="G25" i="69"/>
  <c r="H25" i="69"/>
  <c r="J25" i="69"/>
  <c r="K25" i="69"/>
  <c r="L25" i="69"/>
  <c r="N25" i="69"/>
  <c r="O25" i="69"/>
  <c r="P25" i="69"/>
  <c r="R25" i="69"/>
  <c r="S25" i="69"/>
  <c r="T25" i="69"/>
  <c r="V25" i="69"/>
  <c r="W25" i="69"/>
  <c r="X25" i="69"/>
  <c r="Z25" i="69"/>
  <c r="AA25" i="69"/>
  <c r="AB25" i="69"/>
  <c r="AD25" i="69"/>
  <c r="AE25" i="69"/>
  <c r="AF25" i="69"/>
  <c r="AH25" i="69"/>
  <c r="AI25" i="69"/>
  <c r="AJ25" i="69"/>
  <c r="AL25" i="69"/>
  <c r="AM25" i="69"/>
  <c r="AN25" i="69"/>
  <c r="AP25" i="69"/>
  <c r="AQ25" i="69"/>
  <c r="AR25" i="69"/>
  <c r="AT25" i="69"/>
  <c r="AU25" i="69"/>
  <c r="AV25" i="69"/>
  <c r="AX25" i="69"/>
  <c r="AY25" i="69"/>
  <c r="AZ25" i="69"/>
  <c r="C5" i="68"/>
  <c r="C24" i="68" s="1"/>
  <c r="D5" i="68"/>
  <c r="E5" i="68"/>
  <c r="F5" i="68"/>
  <c r="G5" i="68"/>
  <c r="G24" i="68" s="1"/>
  <c r="H5" i="68"/>
  <c r="I5" i="68"/>
  <c r="J5" i="68"/>
  <c r="K5" i="68"/>
  <c r="K24" i="68" s="1"/>
  <c r="L5" i="68"/>
  <c r="M5" i="68"/>
  <c r="N5" i="68"/>
  <c r="O5" i="68"/>
  <c r="O24" i="68" s="1"/>
  <c r="P5" i="68"/>
  <c r="Q5" i="68"/>
  <c r="R5" i="68"/>
  <c r="S5" i="68"/>
  <c r="S24" i="68" s="1"/>
  <c r="T5" i="68"/>
  <c r="U5" i="68"/>
  <c r="V5" i="68"/>
  <c r="W5" i="68"/>
  <c r="W24" i="68" s="1"/>
  <c r="X5" i="68"/>
  <c r="Y5" i="68"/>
  <c r="Z5" i="68"/>
  <c r="AA5" i="68"/>
  <c r="AA24" i="68" s="1"/>
  <c r="AB5" i="68"/>
  <c r="AC5" i="68"/>
  <c r="AD5" i="68"/>
  <c r="AE5" i="68"/>
  <c r="AE24" i="68" s="1"/>
  <c r="AF5" i="68"/>
  <c r="AG5" i="68"/>
  <c r="AH5" i="68"/>
  <c r="AI5" i="68"/>
  <c r="AI24" i="68" s="1"/>
  <c r="AJ5" i="68"/>
  <c r="AK5" i="68"/>
  <c r="AL5" i="68"/>
  <c r="AM5" i="68"/>
  <c r="AM24" i="68" s="1"/>
  <c r="AN5" i="68"/>
  <c r="AO5" i="68"/>
  <c r="AP5" i="68"/>
  <c r="AQ5" i="68"/>
  <c r="AQ24" i="68" s="1"/>
  <c r="AR5" i="68"/>
  <c r="AS5" i="68"/>
  <c r="AT5" i="68"/>
  <c r="AU5" i="68"/>
  <c r="AU24" i="68" s="1"/>
  <c r="AV5" i="68"/>
  <c r="AW5" i="68"/>
  <c r="AX5" i="68"/>
  <c r="AY5" i="68"/>
  <c r="AY24" i="68" s="1"/>
  <c r="AZ5" i="68"/>
  <c r="BA5" i="68"/>
  <c r="C6" i="68"/>
  <c r="D6" i="68"/>
  <c r="D25" i="68" s="1"/>
  <c r="E6" i="68"/>
  <c r="F6" i="68"/>
  <c r="G6" i="68"/>
  <c r="H6" i="68"/>
  <c r="H25" i="68" s="1"/>
  <c r="I6" i="68"/>
  <c r="J6" i="68"/>
  <c r="K6" i="68"/>
  <c r="L6" i="68"/>
  <c r="L25" i="68" s="1"/>
  <c r="M6" i="68"/>
  <c r="N6" i="68"/>
  <c r="O6" i="68"/>
  <c r="P6" i="68"/>
  <c r="P25" i="68" s="1"/>
  <c r="Q6" i="68"/>
  <c r="R6" i="68"/>
  <c r="S6" i="68"/>
  <c r="T6" i="68"/>
  <c r="T25" i="68" s="1"/>
  <c r="U6" i="68"/>
  <c r="V6" i="68"/>
  <c r="W6" i="68"/>
  <c r="X6" i="68"/>
  <c r="X25" i="68" s="1"/>
  <c r="Y6" i="68"/>
  <c r="Z6" i="68"/>
  <c r="AA6" i="68"/>
  <c r="AB6" i="68"/>
  <c r="AB25" i="68" s="1"/>
  <c r="AC6" i="68"/>
  <c r="AD6" i="68"/>
  <c r="AE6" i="68"/>
  <c r="AF6" i="68"/>
  <c r="AF25" i="68" s="1"/>
  <c r="AG6" i="68"/>
  <c r="AH6" i="68"/>
  <c r="AI6" i="68"/>
  <c r="AJ6" i="68"/>
  <c r="AJ25" i="68" s="1"/>
  <c r="AK6" i="68"/>
  <c r="AL6" i="68"/>
  <c r="AM6" i="68"/>
  <c r="AN6" i="68"/>
  <c r="AN25" i="68" s="1"/>
  <c r="AO6" i="68"/>
  <c r="AP6" i="68"/>
  <c r="AQ6" i="68"/>
  <c r="AR6" i="68"/>
  <c r="AR25" i="68" s="1"/>
  <c r="AS6" i="68"/>
  <c r="AT6" i="68"/>
  <c r="AU6" i="68"/>
  <c r="AV6" i="68"/>
  <c r="AV25" i="68" s="1"/>
  <c r="AW6" i="68"/>
  <c r="AX6" i="68"/>
  <c r="AY6" i="68"/>
  <c r="AZ6" i="68"/>
  <c r="AZ25" i="68" s="1"/>
  <c r="BA6" i="68"/>
  <c r="D24" i="68"/>
  <c r="E24" i="68"/>
  <c r="F24" i="68"/>
  <c r="H24" i="68"/>
  <c r="I24" i="68"/>
  <c r="J24" i="68"/>
  <c r="L24" i="68"/>
  <c r="M24" i="68"/>
  <c r="N24" i="68"/>
  <c r="P24" i="68"/>
  <c r="Q24" i="68"/>
  <c r="R24" i="68"/>
  <c r="T24" i="68"/>
  <c r="U24" i="68"/>
  <c r="V24" i="68"/>
  <c r="X24" i="68"/>
  <c r="Y24" i="68"/>
  <c r="Z24" i="68"/>
  <c r="AB24" i="68"/>
  <c r="AC24" i="68"/>
  <c r="AD24" i="68"/>
  <c r="AF24" i="68"/>
  <c r="AG24" i="68"/>
  <c r="AH24" i="68"/>
  <c r="AJ24" i="68"/>
  <c r="AK24" i="68"/>
  <c r="AL24" i="68"/>
  <c r="AN24" i="68"/>
  <c r="AO24" i="68"/>
  <c r="AP24" i="68"/>
  <c r="AR24" i="68"/>
  <c r="AS24" i="68"/>
  <c r="AT24" i="68"/>
  <c r="AV24" i="68"/>
  <c r="AW24" i="68"/>
  <c r="AX24" i="68"/>
  <c r="AZ24" i="68"/>
  <c r="BA24" i="68"/>
  <c r="C25" i="68"/>
  <c r="E25" i="68"/>
  <c r="F25" i="68"/>
  <c r="G25" i="68"/>
  <c r="I25" i="68"/>
  <c r="J25" i="68"/>
  <c r="K25" i="68"/>
  <c r="M25" i="68"/>
  <c r="N25" i="68"/>
  <c r="O25" i="68"/>
  <c r="Q25" i="68"/>
  <c r="R25" i="68"/>
  <c r="S25" i="68"/>
  <c r="U25" i="68"/>
  <c r="V25" i="68"/>
  <c r="W25" i="68"/>
  <c r="Y25" i="68"/>
  <c r="Z25" i="68"/>
  <c r="AA25" i="68"/>
  <c r="AC25" i="68"/>
  <c r="AD25" i="68"/>
  <c r="AE25" i="68"/>
  <c r="AG25" i="68"/>
  <c r="AH25" i="68"/>
  <c r="AI25" i="68"/>
  <c r="AK25" i="68"/>
  <c r="AL25" i="68"/>
  <c r="AM25" i="68"/>
  <c r="AO25" i="68"/>
  <c r="AP25" i="68"/>
  <c r="AQ25" i="68"/>
  <c r="AS25" i="68"/>
  <c r="AT25" i="68"/>
  <c r="AU25" i="68"/>
  <c r="AW25" i="68"/>
  <c r="AX25" i="68"/>
  <c r="AY25" i="68"/>
  <c r="BA25" i="68"/>
  <c r="C5" i="54"/>
  <c r="C24" i="54" s="1"/>
  <c r="D5" i="54"/>
  <c r="E5" i="54"/>
  <c r="F5" i="54"/>
  <c r="G5" i="54"/>
  <c r="G24" i="54" s="1"/>
  <c r="H5" i="54"/>
  <c r="I5" i="54"/>
  <c r="J5" i="54"/>
  <c r="K5" i="54"/>
  <c r="K24" i="54" s="1"/>
  <c r="L5" i="54"/>
  <c r="M5" i="54"/>
  <c r="N5" i="54"/>
  <c r="O5" i="54"/>
  <c r="O24" i="54" s="1"/>
  <c r="P5" i="54"/>
  <c r="Q5" i="54"/>
  <c r="R5" i="54"/>
  <c r="S5" i="54"/>
  <c r="S24" i="54" s="1"/>
  <c r="T5" i="54"/>
  <c r="U5" i="54"/>
  <c r="V5" i="54"/>
  <c r="W5" i="54"/>
  <c r="W24" i="54" s="1"/>
  <c r="X5" i="54"/>
  <c r="Y5" i="54"/>
  <c r="Z5" i="54"/>
  <c r="AA5" i="54"/>
  <c r="AA24" i="54" s="1"/>
  <c r="AB5" i="54"/>
  <c r="AC5" i="54"/>
  <c r="AD5" i="54"/>
  <c r="AE5" i="54"/>
  <c r="AE24" i="54" s="1"/>
  <c r="AF5" i="54"/>
  <c r="AG5" i="54"/>
  <c r="AH5" i="54"/>
  <c r="AI5" i="54"/>
  <c r="AI24" i="54" s="1"/>
  <c r="AJ5" i="54"/>
  <c r="AK5" i="54"/>
  <c r="AL5" i="54"/>
  <c r="AM5" i="54"/>
  <c r="AM24" i="54" s="1"/>
  <c r="AN5" i="54"/>
  <c r="AO5" i="54"/>
  <c r="AP5" i="54"/>
  <c r="AQ5" i="54"/>
  <c r="AQ24" i="54" s="1"/>
  <c r="AR5" i="54"/>
  <c r="AS5" i="54"/>
  <c r="AT5" i="54"/>
  <c r="AU5" i="54"/>
  <c r="AU24" i="54" s="1"/>
  <c r="AV5" i="54"/>
  <c r="AW5" i="54"/>
  <c r="AX5" i="54"/>
  <c r="AY5" i="54"/>
  <c r="AY24" i="54" s="1"/>
  <c r="AZ5" i="54"/>
  <c r="BA5" i="54"/>
  <c r="C6" i="54"/>
  <c r="D6" i="54"/>
  <c r="D25" i="54" s="1"/>
  <c r="E6" i="54"/>
  <c r="F6" i="54"/>
  <c r="G6" i="54"/>
  <c r="H6" i="54"/>
  <c r="H25" i="54" s="1"/>
  <c r="I6" i="54"/>
  <c r="J6" i="54"/>
  <c r="K6" i="54"/>
  <c r="L6" i="54"/>
  <c r="L25" i="54" s="1"/>
  <c r="M6" i="54"/>
  <c r="N6" i="54"/>
  <c r="O6" i="54"/>
  <c r="P6" i="54"/>
  <c r="P25" i="54" s="1"/>
  <c r="Q6" i="54"/>
  <c r="R6" i="54"/>
  <c r="S6" i="54"/>
  <c r="T6" i="54"/>
  <c r="T25" i="54" s="1"/>
  <c r="U6" i="54"/>
  <c r="V6" i="54"/>
  <c r="W6" i="54"/>
  <c r="X6" i="54"/>
  <c r="X25" i="54" s="1"/>
  <c r="Y6" i="54"/>
  <c r="Z6" i="54"/>
  <c r="AA6" i="54"/>
  <c r="AB6" i="54"/>
  <c r="AB25" i="54" s="1"/>
  <c r="AC6" i="54"/>
  <c r="AD6" i="54"/>
  <c r="AE6" i="54"/>
  <c r="AF6" i="54"/>
  <c r="AF25" i="54" s="1"/>
  <c r="AG6" i="54"/>
  <c r="AH6" i="54"/>
  <c r="AI6" i="54"/>
  <c r="AJ6" i="54"/>
  <c r="AJ25" i="54" s="1"/>
  <c r="AK6" i="54"/>
  <c r="AL6" i="54"/>
  <c r="AM6" i="54"/>
  <c r="AN6" i="54"/>
  <c r="AN25" i="54" s="1"/>
  <c r="AO6" i="54"/>
  <c r="AP6" i="54"/>
  <c r="AQ6" i="54"/>
  <c r="AR6" i="54"/>
  <c r="AR25" i="54" s="1"/>
  <c r="AS6" i="54"/>
  <c r="AT6" i="54"/>
  <c r="AU6" i="54"/>
  <c r="AV6" i="54"/>
  <c r="AV25" i="54" s="1"/>
  <c r="AW6" i="54"/>
  <c r="AX6" i="54"/>
  <c r="AY6" i="54"/>
  <c r="AZ6" i="54"/>
  <c r="AZ25" i="54" s="1"/>
  <c r="BA6" i="54"/>
  <c r="D24" i="54"/>
  <c r="E24" i="54"/>
  <c r="F24" i="54"/>
  <c r="H24" i="54"/>
  <c r="I24" i="54"/>
  <c r="J24" i="54"/>
  <c r="L24" i="54"/>
  <c r="M24" i="54"/>
  <c r="N24" i="54"/>
  <c r="P24" i="54"/>
  <c r="Q24" i="54"/>
  <c r="R24" i="54"/>
  <c r="T24" i="54"/>
  <c r="U24" i="54"/>
  <c r="V24" i="54"/>
  <c r="X24" i="54"/>
  <c r="Y24" i="54"/>
  <c r="Z24" i="54"/>
  <c r="AB24" i="54"/>
  <c r="AC24" i="54"/>
  <c r="AD24" i="54"/>
  <c r="AF24" i="54"/>
  <c r="AG24" i="54"/>
  <c r="AH24" i="54"/>
  <c r="AJ24" i="54"/>
  <c r="AK24" i="54"/>
  <c r="AL24" i="54"/>
  <c r="AN24" i="54"/>
  <c r="AO24" i="54"/>
  <c r="AP24" i="54"/>
  <c r="AR24" i="54"/>
  <c r="AS24" i="54"/>
  <c r="AT24" i="54"/>
  <c r="AV24" i="54"/>
  <c r="AW24" i="54"/>
  <c r="AX24" i="54"/>
  <c r="AZ24" i="54"/>
  <c r="BA24" i="54"/>
  <c r="C25" i="54"/>
  <c r="E25" i="54"/>
  <c r="F25" i="54"/>
  <c r="G25" i="54"/>
  <c r="I25" i="54"/>
  <c r="J25" i="54"/>
  <c r="K25" i="54"/>
  <c r="M25" i="54"/>
  <c r="N25" i="54"/>
  <c r="O25" i="54"/>
  <c r="Q25" i="54"/>
  <c r="R25" i="54"/>
  <c r="S25" i="54"/>
  <c r="U25" i="54"/>
  <c r="V25" i="54"/>
  <c r="W25" i="54"/>
  <c r="Y25" i="54"/>
  <c r="Z25" i="54"/>
  <c r="AA25" i="54"/>
  <c r="AC25" i="54"/>
  <c r="AD25" i="54"/>
  <c r="AE25" i="54"/>
  <c r="AG25" i="54"/>
  <c r="AH25" i="54"/>
  <c r="AI25" i="54"/>
  <c r="AK25" i="54"/>
  <c r="AL25" i="54"/>
  <c r="AM25" i="54"/>
  <c r="AO25" i="54"/>
  <c r="AP25" i="54"/>
  <c r="AQ25" i="54"/>
  <c r="AS25" i="54"/>
  <c r="AT25" i="54"/>
  <c r="AU25" i="54"/>
  <c r="AW25" i="54"/>
  <c r="AX25" i="54"/>
  <c r="AY25" i="54"/>
  <c r="BA25" i="54"/>
  <c r="C5" i="87"/>
  <c r="C24" i="87" s="1"/>
  <c r="D5" i="87"/>
  <c r="E5" i="87"/>
  <c r="F5" i="87"/>
  <c r="G5" i="87"/>
  <c r="G24" i="87" s="1"/>
  <c r="H5" i="87"/>
  <c r="I5" i="87"/>
  <c r="J5" i="87"/>
  <c r="K5" i="87"/>
  <c r="K24" i="87" s="1"/>
  <c r="L5" i="87"/>
  <c r="M5" i="87"/>
  <c r="N5" i="87"/>
  <c r="O5" i="87"/>
  <c r="O24" i="87" s="1"/>
  <c r="P5" i="87"/>
  <c r="Q5" i="87"/>
  <c r="R5" i="87"/>
  <c r="S5" i="87"/>
  <c r="S24" i="87" s="1"/>
  <c r="T5" i="87"/>
  <c r="U5" i="87"/>
  <c r="V5" i="87"/>
  <c r="W5" i="87"/>
  <c r="W24" i="87" s="1"/>
  <c r="X5" i="87"/>
  <c r="Y5" i="87"/>
  <c r="Z5" i="87"/>
  <c r="AA5" i="87"/>
  <c r="AA24" i="87" s="1"/>
  <c r="AB5" i="87"/>
  <c r="AC5" i="87"/>
  <c r="AD5" i="87"/>
  <c r="AE5" i="87"/>
  <c r="AE24" i="87" s="1"/>
  <c r="AF5" i="87"/>
  <c r="AG5" i="87"/>
  <c r="AH5" i="87"/>
  <c r="AI5" i="87"/>
  <c r="AI24" i="87" s="1"/>
  <c r="AJ5" i="87"/>
  <c r="AK5" i="87"/>
  <c r="AL5" i="87"/>
  <c r="AM5" i="87"/>
  <c r="AM24" i="87" s="1"/>
  <c r="AN5" i="87"/>
  <c r="AO5" i="87"/>
  <c r="AP5" i="87"/>
  <c r="AQ5" i="87"/>
  <c r="AQ24" i="87" s="1"/>
  <c r="AR5" i="87"/>
  <c r="AS5" i="87"/>
  <c r="AT5" i="87"/>
  <c r="AU5" i="87"/>
  <c r="AU24" i="87" s="1"/>
  <c r="AV5" i="87"/>
  <c r="AW5" i="87"/>
  <c r="AX5" i="87"/>
  <c r="AY5" i="87"/>
  <c r="AY24" i="87" s="1"/>
  <c r="AZ5" i="87"/>
  <c r="BA5" i="87"/>
  <c r="C6" i="87"/>
  <c r="D6" i="87"/>
  <c r="D25" i="87" s="1"/>
  <c r="E6" i="87"/>
  <c r="F6" i="87"/>
  <c r="G6" i="87"/>
  <c r="H6" i="87"/>
  <c r="H25" i="87" s="1"/>
  <c r="I6" i="87"/>
  <c r="J6" i="87"/>
  <c r="K6" i="87"/>
  <c r="L6" i="87"/>
  <c r="L25" i="87" s="1"/>
  <c r="M6" i="87"/>
  <c r="N6" i="87"/>
  <c r="O6" i="87"/>
  <c r="P6" i="87"/>
  <c r="P25" i="87" s="1"/>
  <c r="Q6" i="87"/>
  <c r="R6" i="87"/>
  <c r="S6" i="87"/>
  <c r="T6" i="87"/>
  <c r="T25" i="87" s="1"/>
  <c r="U6" i="87"/>
  <c r="V6" i="87"/>
  <c r="W6" i="87"/>
  <c r="X6" i="87"/>
  <c r="X25" i="87" s="1"/>
  <c r="Y6" i="87"/>
  <c r="Z6" i="87"/>
  <c r="AA6" i="87"/>
  <c r="AB6" i="87"/>
  <c r="AB25" i="87" s="1"/>
  <c r="AC6" i="87"/>
  <c r="AD6" i="87"/>
  <c r="AE6" i="87"/>
  <c r="AF6" i="87"/>
  <c r="AF25" i="87" s="1"/>
  <c r="AG6" i="87"/>
  <c r="AH6" i="87"/>
  <c r="AI6" i="87"/>
  <c r="AJ6" i="87"/>
  <c r="AJ25" i="87" s="1"/>
  <c r="AK6" i="87"/>
  <c r="AL6" i="87"/>
  <c r="AM6" i="87"/>
  <c r="AN6" i="87"/>
  <c r="AN25" i="87" s="1"/>
  <c r="AO6" i="87"/>
  <c r="AP6" i="87"/>
  <c r="AQ6" i="87"/>
  <c r="AR6" i="87"/>
  <c r="AR25" i="87" s="1"/>
  <c r="AS6" i="87"/>
  <c r="AT6" i="87"/>
  <c r="AU6" i="87"/>
  <c r="AV6" i="87"/>
  <c r="AV25" i="87" s="1"/>
  <c r="AW6" i="87"/>
  <c r="AX6" i="87"/>
  <c r="AY6" i="87"/>
  <c r="AZ6" i="87"/>
  <c r="AZ25" i="87" s="1"/>
  <c r="BA6" i="87"/>
  <c r="D24" i="87"/>
  <c r="E24" i="87"/>
  <c r="F24" i="87"/>
  <c r="H24" i="87"/>
  <c r="I24" i="87"/>
  <c r="J24" i="87"/>
  <c r="L24" i="87"/>
  <c r="M24" i="87"/>
  <c r="N24" i="87"/>
  <c r="P24" i="87"/>
  <c r="Q24" i="87"/>
  <c r="R24" i="87"/>
  <c r="T24" i="87"/>
  <c r="U24" i="87"/>
  <c r="V24" i="87"/>
  <c r="X24" i="87"/>
  <c r="Y24" i="87"/>
  <c r="Z24" i="87"/>
  <c r="AB24" i="87"/>
  <c r="AC24" i="87"/>
  <c r="AD24" i="87"/>
  <c r="AF24" i="87"/>
  <c r="AG24" i="87"/>
  <c r="AH24" i="87"/>
  <c r="AJ24" i="87"/>
  <c r="AK24" i="87"/>
  <c r="AL24" i="87"/>
  <c r="AN24" i="87"/>
  <c r="AO24" i="87"/>
  <c r="AP24" i="87"/>
  <c r="AR24" i="87"/>
  <c r="AS24" i="87"/>
  <c r="AT24" i="87"/>
  <c r="AV24" i="87"/>
  <c r="AW24" i="87"/>
  <c r="AX24" i="87"/>
  <c r="AZ24" i="87"/>
  <c r="BA24" i="87"/>
  <c r="C25" i="87"/>
  <c r="E25" i="87"/>
  <c r="F25" i="87"/>
  <c r="G25" i="87"/>
  <c r="I25" i="87"/>
  <c r="J25" i="87"/>
  <c r="K25" i="87"/>
  <c r="M25" i="87"/>
  <c r="N25" i="87"/>
  <c r="O25" i="87"/>
  <c r="Q25" i="87"/>
  <c r="R25" i="87"/>
  <c r="S25" i="87"/>
  <c r="U25" i="87"/>
  <c r="V25" i="87"/>
  <c r="W25" i="87"/>
  <c r="Y25" i="87"/>
  <c r="Z25" i="87"/>
  <c r="AA25" i="87"/>
  <c r="AC25" i="87"/>
  <c r="AD25" i="87"/>
  <c r="AE25" i="87"/>
  <c r="AG25" i="87"/>
  <c r="AH25" i="87"/>
  <c r="AI25" i="87"/>
  <c r="AK25" i="87"/>
  <c r="AL25" i="87"/>
  <c r="AM25" i="87"/>
  <c r="AO25" i="87"/>
  <c r="AP25" i="87"/>
  <c r="AQ25" i="87"/>
  <c r="AS25" i="87"/>
  <c r="AT25" i="87"/>
  <c r="AU25" i="87"/>
  <c r="AW25" i="87"/>
  <c r="AX25" i="87"/>
  <c r="AY25" i="87"/>
  <c r="BA25" i="87"/>
  <c r="C5" i="88"/>
  <c r="C24" i="88" s="1"/>
  <c r="D5" i="88"/>
  <c r="E5" i="88"/>
  <c r="F5" i="88"/>
  <c r="G5" i="88"/>
  <c r="G24" i="88" s="1"/>
  <c r="H5" i="88"/>
  <c r="I5" i="88"/>
  <c r="J5" i="88"/>
  <c r="K5" i="88"/>
  <c r="K24" i="88" s="1"/>
  <c r="L5" i="88"/>
  <c r="M5" i="88"/>
  <c r="N5" i="88"/>
  <c r="O5" i="88"/>
  <c r="O24" i="88" s="1"/>
  <c r="P5" i="88"/>
  <c r="Q5" i="88"/>
  <c r="R5" i="88"/>
  <c r="S5" i="88"/>
  <c r="S24" i="88" s="1"/>
  <c r="T5" i="88"/>
  <c r="U5" i="88"/>
  <c r="V5" i="88"/>
  <c r="W5" i="88"/>
  <c r="W24" i="88" s="1"/>
  <c r="X5" i="88"/>
  <c r="Y5" i="88"/>
  <c r="Z5" i="88"/>
  <c r="AA5" i="88"/>
  <c r="AA24" i="88" s="1"/>
  <c r="AB5" i="88"/>
  <c r="AC5" i="88"/>
  <c r="AD5" i="88"/>
  <c r="AE5" i="88"/>
  <c r="AE24" i="88" s="1"/>
  <c r="AF5" i="88"/>
  <c r="AG5" i="88"/>
  <c r="AH5" i="88"/>
  <c r="AI5" i="88"/>
  <c r="AI24" i="88" s="1"/>
  <c r="AJ5" i="88"/>
  <c r="AK5" i="88"/>
  <c r="AL5" i="88"/>
  <c r="AM5" i="88"/>
  <c r="AM24" i="88" s="1"/>
  <c r="AN5" i="88"/>
  <c r="AO5" i="88"/>
  <c r="AP5" i="88"/>
  <c r="AQ5" i="88"/>
  <c r="AQ24" i="88" s="1"/>
  <c r="AR5" i="88"/>
  <c r="AS5" i="88"/>
  <c r="AT5" i="88"/>
  <c r="AU5" i="88"/>
  <c r="AU24" i="88" s="1"/>
  <c r="AV5" i="88"/>
  <c r="AW5" i="88"/>
  <c r="AX5" i="88"/>
  <c r="AY5" i="88"/>
  <c r="AY24" i="88" s="1"/>
  <c r="AZ5" i="88"/>
  <c r="BA5" i="88"/>
  <c r="C6" i="88"/>
  <c r="D6" i="88"/>
  <c r="D25" i="88" s="1"/>
  <c r="E6" i="88"/>
  <c r="F6" i="88"/>
  <c r="G6" i="88"/>
  <c r="H6" i="88"/>
  <c r="H25" i="88" s="1"/>
  <c r="I6" i="88"/>
  <c r="J6" i="88"/>
  <c r="K6" i="88"/>
  <c r="L6" i="88"/>
  <c r="L25" i="88" s="1"/>
  <c r="M6" i="88"/>
  <c r="N6" i="88"/>
  <c r="O6" i="88"/>
  <c r="P6" i="88"/>
  <c r="P25" i="88" s="1"/>
  <c r="Q6" i="88"/>
  <c r="R6" i="88"/>
  <c r="S6" i="88"/>
  <c r="T6" i="88"/>
  <c r="T25" i="88" s="1"/>
  <c r="U6" i="88"/>
  <c r="V6" i="88"/>
  <c r="W6" i="88"/>
  <c r="X6" i="88"/>
  <c r="X25" i="88" s="1"/>
  <c r="Y6" i="88"/>
  <c r="Z6" i="88"/>
  <c r="AA6" i="88"/>
  <c r="AB6" i="88"/>
  <c r="AB25" i="88" s="1"/>
  <c r="AC6" i="88"/>
  <c r="AD6" i="88"/>
  <c r="AE6" i="88"/>
  <c r="AF6" i="88"/>
  <c r="AF25" i="88" s="1"/>
  <c r="AG6" i="88"/>
  <c r="AH6" i="88"/>
  <c r="AI6" i="88"/>
  <c r="AJ6" i="88"/>
  <c r="AJ25" i="88" s="1"/>
  <c r="AK6" i="88"/>
  <c r="AL6" i="88"/>
  <c r="AM6" i="88"/>
  <c r="AN6" i="88"/>
  <c r="AN25" i="88" s="1"/>
  <c r="AO6" i="88"/>
  <c r="AP6" i="88"/>
  <c r="AQ6" i="88"/>
  <c r="AR6" i="88"/>
  <c r="AR25" i="88" s="1"/>
  <c r="AS6" i="88"/>
  <c r="AT6" i="88"/>
  <c r="AU6" i="88"/>
  <c r="AV6" i="88"/>
  <c r="AV25" i="88" s="1"/>
  <c r="AW6" i="88"/>
  <c r="AX6" i="88"/>
  <c r="AY6" i="88"/>
  <c r="AZ6" i="88"/>
  <c r="AZ25" i="88" s="1"/>
  <c r="BA6" i="88"/>
  <c r="D24" i="88"/>
  <c r="E24" i="88"/>
  <c r="F24" i="88"/>
  <c r="H24" i="88"/>
  <c r="I24" i="88"/>
  <c r="J24" i="88"/>
  <c r="L24" i="88"/>
  <c r="M24" i="88"/>
  <c r="N24" i="88"/>
  <c r="P24" i="88"/>
  <c r="Q24" i="88"/>
  <c r="R24" i="88"/>
  <c r="T24" i="88"/>
  <c r="U24" i="88"/>
  <c r="V24" i="88"/>
  <c r="X24" i="88"/>
  <c r="Y24" i="88"/>
  <c r="Z24" i="88"/>
  <c r="AB24" i="88"/>
  <c r="AC24" i="88"/>
  <c r="AD24" i="88"/>
  <c r="AF24" i="88"/>
  <c r="AG24" i="88"/>
  <c r="AH24" i="88"/>
  <c r="AJ24" i="88"/>
  <c r="AK24" i="88"/>
  <c r="AL24" i="88"/>
  <c r="AN24" i="88"/>
  <c r="AO24" i="88"/>
  <c r="AP24" i="88"/>
  <c r="AR24" i="88"/>
  <c r="AS24" i="88"/>
  <c r="AT24" i="88"/>
  <c r="AV24" i="88"/>
  <c r="AW24" i="88"/>
  <c r="AX24" i="88"/>
  <c r="AZ24" i="88"/>
  <c r="BA24" i="88"/>
  <c r="C25" i="88"/>
  <c r="E25" i="88"/>
  <c r="F25" i="88"/>
  <c r="G25" i="88"/>
  <c r="I25" i="88"/>
  <c r="J25" i="88"/>
  <c r="K25" i="88"/>
  <c r="M25" i="88"/>
  <c r="N25" i="88"/>
  <c r="O25" i="88"/>
  <c r="Q25" i="88"/>
  <c r="R25" i="88"/>
  <c r="S25" i="88"/>
  <c r="U25" i="88"/>
  <c r="V25" i="88"/>
  <c r="W25" i="88"/>
  <c r="Y25" i="88"/>
  <c r="Z25" i="88"/>
  <c r="AA25" i="88"/>
  <c r="AC25" i="88"/>
  <c r="AD25" i="88"/>
  <c r="AE25" i="88"/>
  <c r="AG25" i="88"/>
  <c r="AH25" i="88"/>
  <c r="AI25" i="88"/>
  <c r="AK25" i="88"/>
  <c r="AL25" i="88"/>
  <c r="AM25" i="88"/>
  <c r="AO25" i="88"/>
  <c r="AP25" i="88"/>
  <c r="AQ25" i="88"/>
  <c r="AS25" i="88"/>
  <c r="AT25" i="88"/>
  <c r="AU25" i="88"/>
  <c r="AW25" i="88"/>
  <c r="AX25" i="88"/>
  <c r="AY25" i="88"/>
  <c r="BA25" i="88"/>
  <c r="C5" i="12"/>
  <c r="C24" i="12" s="1"/>
  <c r="D5" i="12"/>
  <c r="E5" i="12"/>
  <c r="F5" i="12"/>
  <c r="G5" i="12"/>
  <c r="G24" i="12" s="1"/>
  <c r="H5" i="12"/>
  <c r="I5" i="12"/>
  <c r="J5" i="12"/>
  <c r="K5" i="12"/>
  <c r="K24" i="12" s="1"/>
  <c r="L5" i="12"/>
  <c r="M5" i="12"/>
  <c r="N5" i="12"/>
  <c r="O5" i="12"/>
  <c r="O24" i="12" s="1"/>
  <c r="P5" i="12"/>
  <c r="Q5" i="12"/>
  <c r="R5" i="12"/>
  <c r="S5" i="12"/>
  <c r="S24" i="12" s="1"/>
  <c r="T5" i="12"/>
  <c r="U5" i="12"/>
  <c r="V5" i="12"/>
  <c r="W5" i="12"/>
  <c r="W24" i="12" s="1"/>
  <c r="X5" i="12"/>
  <c r="Y5" i="12"/>
  <c r="Z5" i="12"/>
  <c r="AA5" i="12"/>
  <c r="AA24" i="12" s="1"/>
  <c r="AB5" i="12"/>
  <c r="AC5" i="12"/>
  <c r="AD5" i="12"/>
  <c r="AE5" i="12"/>
  <c r="AE24" i="12" s="1"/>
  <c r="AF5" i="12"/>
  <c r="AG5" i="12"/>
  <c r="AH5" i="12"/>
  <c r="AI5" i="12"/>
  <c r="AI24" i="12" s="1"/>
  <c r="AJ5" i="12"/>
  <c r="AK5" i="12"/>
  <c r="AL5" i="12"/>
  <c r="AM5" i="12"/>
  <c r="AM24" i="12" s="1"/>
  <c r="AN5" i="12"/>
  <c r="AO5" i="12"/>
  <c r="AP5" i="12"/>
  <c r="AQ5" i="12"/>
  <c r="AQ24" i="12" s="1"/>
  <c r="AR5" i="12"/>
  <c r="AS5" i="12"/>
  <c r="AT5" i="12"/>
  <c r="AU5" i="12"/>
  <c r="AU24" i="12" s="1"/>
  <c r="AV5" i="12"/>
  <c r="AW5" i="12"/>
  <c r="AX5" i="12"/>
  <c r="AY5" i="12"/>
  <c r="AY24" i="12" s="1"/>
  <c r="AZ5" i="12"/>
  <c r="BA5" i="12"/>
  <c r="C6" i="12"/>
  <c r="D6" i="12"/>
  <c r="D25" i="12" s="1"/>
  <c r="E6" i="12"/>
  <c r="F6" i="12"/>
  <c r="G6" i="12"/>
  <c r="H6" i="12"/>
  <c r="H25" i="12" s="1"/>
  <c r="I6" i="12"/>
  <c r="J6" i="12"/>
  <c r="K6" i="12"/>
  <c r="L6" i="12"/>
  <c r="L25" i="12" s="1"/>
  <c r="M6" i="12"/>
  <c r="N6" i="12"/>
  <c r="O6" i="12"/>
  <c r="P6" i="12"/>
  <c r="P25" i="12" s="1"/>
  <c r="Q6" i="12"/>
  <c r="R6" i="12"/>
  <c r="S6" i="12"/>
  <c r="T6" i="12"/>
  <c r="T25" i="12" s="1"/>
  <c r="U6" i="12"/>
  <c r="V6" i="12"/>
  <c r="W6" i="12"/>
  <c r="X6" i="12"/>
  <c r="X25" i="12" s="1"/>
  <c r="Y6" i="12"/>
  <c r="Z6" i="12"/>
  <c r="AA6" i="12"/>
  <c r="AB6" i="12"/>
  <c r="AB25" i="12" s="1"/>
  <c r="AC6" i="12"/>
  <c r="AD6" i="12"/>
  <c r="AE6" i="12"/>
  <c r="AF6" i="12"/>
  <c r="AF25" i="12" s="1"/>
  <c r="AG6" i="12"/>
  <c r="AH6" i="12"/>
  <c r="AI6" i="12"/>
  <c r="AJ6" i="12"/>
  <c r="AJ25" i="12" s="1"/>
  <c r="AK6" i="12"/>
  <c r="AL6" i="12"/>
  <c r="AM6" i="12"/>
  <c r="AN6" i="12"/>
  <c r="AN25" i="12" s="1"/>
  <c r="AO6" i="12"/>
  <c r="AP6" i="12"/>
  <c r="AQ6" i="12"/>
  <c r="AR6" i="12"/>
  <c r="AR25" i="12" s="1"/>
  <c r="AS6" i="12"/>
  <c r="AT6" i="12"/>
  <c r="AU6" i="12"/>
  <c r="AV6" i="12"/>
  <c r="AV25" i="12" s="1"/>
  <c r="AW6" i="12"/>
  <c r="AX6" i="12"/>
  <c r="AY6" i="12"/>
  <c r="AZ6" i="12"/>
  <c r="AZ25" i="12" s="1"/>
  <c r="BA6" i="12"/>
  <c r="D24" i="12"/>
  <c r="E24" i="12"/>
  <c r="F24" i="12"/>
  <c r="H24" i="12"/>
  <c r="I24" i="12"/>
  <c r="J24" i="12"/>
  <c r="L24" i="12"/>
  <c r="M24" i="12"/>
  <c r="N24" i="12"/>
  <c r="P24" i="12"/>
  <c r="Q24" i="12"/>
  <c r="R24" i="12"/>
  <c r="T24" i="12"/>
  <c r="U24" i="12"/>
  <c r="V24" i="12"/>
  <c r="X24" i="12"/>
  <c r="Y24" i="12"/>
  <c r="Z24" i="12"/>
  <c r="AB24" i="12"/>
  <c r="AC24" i="12"/>
  <c r="AD24" i="12"/>
  <c r="AF24" i="12"/>
  <c r="AG24" i="12"/>
  <c r="AH24" i="12"/>
  <c r="AJ24" i="12"/>
  <c r="AK24" i="12"/>
  <c r="AL24" i="12"/>
  <c r="AN24" i="12"/>
  <c r="AO24" i="12"/>
  <c r="AP24" i="12"/>
  <c r="AR24" i="12"/>
  <c r="AS24" i="12"/>
  <c r="AT24" i="12"/>
  <c r="AV24" i="12"/>
  <c r="AW24" i="12"/>
  <c r="AX24" i="12"/>
  <c r="AZ24" i="12"/>
  <c r="BA24" i="12"/>
  <c r="C25" i="12"/>
  <c r="E25" i="12"/>
  <c r="F25" i="12"/>
  <c r="G25" i="12"/>
  <c r="I25" i="12"/>
  <c r="J25" i="12"/>
  <c r="K25" i="12"/>
  <c r="M25" i="12"/>
  <c r="N25" i="12"/>
  <c r="O25" i="12"/>
  <c r="Q25" i="12"/>
  <c r="R25" i="12"/>
  <c r="S25" i="12"/>
  <c r="U25" i="12"/>
  <c r="V25" i="12"/>
  <c r="W25" i="12"/>
  <c r="Y25" i="12"/>
  <c r="Z25" i="12"/>
  <c r="AA25" i="12"/>
  <c r="AC25" i="12"/>
  <c r="AD25" i="12"/>
  <c r="AE25" i="12"/>
  <c r="AG25" i="12"/>
  <c r="AH25" i="12"/>
  <c r="AI25" i="12"/>
  <c r="AK25" i="12"/>
  <c r="AL25" i="12"/>
  <c r="AM25" i="12"/>
  <c r="AO25" i="12"/>
  <c r="AP25" i="12"/>
  <c r="AQ25" i="12"/>
  <c r="AS25" i="12"/>
  <c r="AT25" i="12"/>
  <c r="AU25" i="12"/>
  <c r="AW25" i="12"/>
  <c r="AX25" i="12"/>
  <c r="AY25" i="12"/>
  <c r="BA25" i="12"/>
  <c r="M6" i="101"/>
  <c r="M25" i="101" s="1"/>
  <c r="C5" i="99"/>
  <c r="D5" i="99"/>
  <c r="E5" i="99"/>
  <c r="F5" i="99"/>
  <c r="G5" i="99"/>
  <c r="H5" i="99"/>
  <c r="I5" i="99"/>
  <c r="J5" i="99"/>
  <c r="K5" i="99"/>
  <c r="K5" i="104" s="1"/>
  <c r="K23" i="104" s="1"/>
  <c r="L5" i="99"/>
  <c r="M5" i="99"/>
  <c r="N5" i="99"/>
  <c r="O5" i="99"/>
  <c r="O5" i="104" s="1"/>
  <c r="O23" i="104" s="1"/>
  <c r="P5" i="99"/>
  <c r="Q5" i="99"/>
  <c r="R5" i="99"/>
  <c r="S5" i="99"/>
  <c r="T5" i="99"/>
  <c r="U5" i="99"/>
  <c r="V5" i="99"/>
  <c r="W5" i="99"/>
  <c r="X5" i="99"/>
  <c r="Y5" i="99"/>
  <c r="Z5" i="99"/>
  <c r="AA5" i="99"/>
  <c r="AB5" i="99"/>
  <c r="AC5" i="99"/>
  <c r="AD5" i="99"/>
  <c r="C6" i="99"/>
  <c r="C6" i="104" s="1"/>
  <c r="C24" i="104" s="1"/>
  <c r="D6" i="99"/>
  <c r="E6" i="99"/>
  <c r="F6" i="99"/>
  <c r="G6" i="99"/>
  <c r="H6" i="99"/>
  <c r="I6" i="99"/>
  <c r="J6" i="99"/>
  <c r="K6" i="99"/>
  <c r="L6" i="99"/>
  <c r="M6" i="99"/>
  <c r="N6" i="99"/>
  <c r="O6" i="99"/>
  <c r="O6" i="104" s="1"/>
  <c r="O24" i="104" s="1"/>
  <c r="P6" i="99"/>
  <c r="Q6" i="99"/>
  <c r="R6" i="99"/>
  <c r="S6" i="99"/>
  <c r="S6" i="104" s="1"/>
  <c r="S24" i="104" s="1"/>
  <c r="T6" i="99"/>
  <c r="U6" i="99"/>
  <c r="V6" i="99"/>
  <c r="W6" i="99"/>
  <c r="W6" i="101" s="1"/>
  <c r="W25" i="101" s="1"/>
  <c r="X6" i="99"/>
  <c r="Y6" i="99"/>
  <c r="Z6" i="99"/>
  <c r="AA6" i="99"/>
  <c r="AB6" i="99"/>
  <c r="AC6" i="99"/>
  <c r="AD6" i="99"/>
  <c r="C5" i="111"/>
  <c r="D5" i="111"/>
  <c r="E5" i="111"/>
  <c r="F5" i="111"/>
  <c r="G5" i="111"/>
  <c r="H5" i="111"/>
  <c r="I5" i="111"/>
  <c r="J5" i="111"/>
  <c r="K5" i="111"/>
  <c r="L5" i="111"/>
  <c r="M5" i="111"/>
  <c r="N5" i="111"/>
  <c r="O5" i="111"/>
  <c r="P5" i="111"/>
  <c r="Q5" i="111"/>
  <c r="R5" i="111"/>
  <c r="S5" i="111"/>
  <c r="T5" i="111"/>
  <c r="U5" i="111"/>
  <c r="V5" i="111"/>
  <c r="W5" i="111"/>
  <c r="X5" i="111"/>
  <c r="Y5" i="111"/>
  <c r="Z5" i="111"/>
  <c r="AA5" i="111"/>
  <c r="AB5" i="111"/>
  <c r="AC5" i="111"/>
  <c r="AD5" i="111"/>
  <c r="C6" i="111"/>
  <c r="D6" i="111"/>
  <c r="E6" i="111"/>
  <c r="F6" i="111"/>
  <c r="G6" i="111"/>
  <c r="H6" i="111"/>
  <c r="I6" i="111"/>
  <c r="J6" i="111"/>
  <c r="K6" i="111"/>
  <c r="L6" i="111"/>
  <c r="M6" i="111"/>
  <c r="N6" i="111"/>
  <c r="O6" i="111"/>
  <c r="P6" i="111"/>
  <c r="Q6" i="111"/>
  <c r="R6" i="111"/>
  <c r="S6" i="111"/>
  <c r="T6" i="111"/>
  <c r="U6" i="111"/>
  <c r="V6" i="111"/>
  <c r="W6" i="111"/>
  <c r="X6" i="111"/>
  <c r="Y6" i="111"/>
  <c r="Z6" i="111"/>
  <c r="AA6" i="111"/>
  <c r="AB6" i="111"/>
  <c r="AC6" i="111"/>
  <c r="AD6" i="111"/>
  <c r="C24" i="111"/>
  <c r="D24" i="111"/>
  <c r="E24" i="111"/>
  <c r="F24" i="111"/>
  <c r="G24" i="111"/>
  <c r="H24" i="111"/>
  <c r="I24" i="111"/>
  <c r="J24" i="111"/>
  <c r="K24" i="111"/>
  <c r="L24" i="111"/>
  <c r="M24" i="111"/>
  <c r="N24" i="111"/>
  <c r="O24" i="111"/>
  <c r="P24" i="111"/>
  <c r="Q24" i="111"/>
  <c r="R24" i="111"/>
  <c r="S24" i="111"/>
  <c r="T24" i="111"/>
  <c r="U24" i="111"/>
  <c r="V24" i="111"/>
  <c r="W24" i="111"/>
  <c r="X24" i="111"/>
  <c r="Y24" i="111"/>
  <c r="Z24" i="111"/>
  <c r="AA24" i="111"/>
  <c r="AB24" i="111"/>
  <c r="AC24" i="111"/>
  <c r="AD24" i="111"/>
  <c r="C25" i="111"/>
  <c r="D25" i="111"/>
  <c r="E25" i="111"/>
  <c r="F25" i="111"/>
  <c r="G25" i="111"/>
  <c r="H25" i="111"/>
  <c r="I25" i="111"/>
  <c r="J25" i="111"/>
  <c r="K25" i="111"/>
  <c r="L25" i="111"/>
  <c r="M25" i="111"/>
  <c r="N25" i="111"/>
  <c r="O25" i="111"/>
  <c r="P25" i="111"/>
  <c r="Q25" i="111"/>
  <c r="R25" i="111"/>
  <c r="S25" i="111"/>
  <c r="T25" i="111"/>
  <c r="U25" i="111"/>
  <c r="V25" i="111"/>
  <c r="W25" i="111"/>
  <c r="X25" i="111"/>
  <c r="Y25" i="111"/>
  <c r="Z25" i="111"/>
  <c r="AA25" i="111"/>
  <c r="AB25" i="111"/>
  <c r="AC25" i="111"/>
  <c r="AD25" i="111"/>
  <c r="AD5" i="110"/>
  <c r="AD24" i="110" s="1"/>
  <c r="AD6" i="110"/>
  <c r="AD25" i="110" s="1"/>
  <c r="C5" i="110"/>
  <c r="C24" i="110" s="1"/>
  <c r="D5" i="110"/>
  <c r="D24" i="110" s="1"/>
  <c r="E5" i="110"/>
  <c r="F5" i="110"/>
  <c r="G5" i="110"/>
  <c r="G24" i="110" s="1"/>
  <c r="H5" i="110"/>
  <c r="H24" i="110" s="1"/>
  <c r="I5" i="110"/>
  <c r="J5" i="110"/>
  <c r="K5" i="110"/>
  <c r="K24" i="110" s="1"/>
  <c r="L5" i="110"/>
  <c r="L24" i="110" s="1"/>
  <c r="M5" i="110"/>
  <c r="N5" i="110"/>
  <c r="O5" i="110"/>
  <c r="O24" i="110" s="1"/>
  <c r="P5" i="110"/>
  <c r="P24" i="110" s="1"/>
  <c r="Q5" i="110"/>
  <c r="R5" i="110"/>
  <c r="S5" i="110"/>
  <c r="S24" i="110" s="1"/>
  <c r="T5" i="110"/>
  <c r="T24" i="110" s="1"/>
  <c r="U5" i="110"/>
  <c r="V5" i="110"/>
  <c r="W5" i="110"/>
  <c r="W24" i="110" s="1"/>
  <c r="X5" i="110"/>
  <c r="X24" i="110" s="1"/>
  <c r="Y5" i="110"/>
  <c r="Z5" i="110"/>
  <c r="AA5" i="110"/>
  <c r="AA24" i="110" s="1"/>
  <c r="AB5" i="110"/>
  <c r="AB24" i="110" s="1"/>
  <c r="AC5" i="110"/>
  <c r="C6" i="110"/>
  <c r="D6" i="110"/>
  <c r="D25" i="110" s="1"/>
  <c r="E6" i="110"/>
  <c r="E25" i="110" s="1"/>
  <c r="F6" i="110"/>
  <c r="G6" i="110"/>
  <c r="H6" i="110"/>
  <c r="H25" i="110" s="1"/>
  <c r="I6" i="110"/>
  <c r="I25" i="110" s="1"/>
  <c r="J6" i="110"/>
  <c r="K6" i="110"/>
  <c r="L6" i="110"/>
  <c r="L25" i="110" s="1"/>
  <c r="M6" i="110"/>
  <c r="M25" i="110" s="1"/>
  <c r="N6" i="110"/>
  <c r="O6" i="110"/>
  <c r="P6" i="110"/>
  <c r="P25" i="110" s="1"/>
  <c r="Q6" i="110"/>
  <c r="Q25" i="110" s="1"/>
  <c r="R6" i="110"/>
  <c r="S6" i="110"/>
  <c r="T6" i="110"/>
  <c r="T25" i="110" s="1"/>
  <c r="U6" i="110"/>
  <c r="U25" i="110" s="1"/>
  <c r="V6" i="110"/>
  <c r="W6" i="110"/>
  <c r="X6" i="110"/>
  <c r="X25" i="110" s="1"/>
  <c r="Y6" i="110"/>
  <c r="Y25" i="110" s="1"/>
  <c r="Z6" i="110"/>
  <c r="AA6" i="110"/>
  <c r="AB6" i="110"/>
  <c r="AB25" i="110" s="1"/>
  <c r="AC6" i="110"/>
  <c r="AC25" i="110" s="1"/>
  <c r="E24" i="110"/>
  <c r="F24" i="110"/>
  <c r="I24" i="110"/>
  <c r="J24" i="110"/>
  <c r="M24" i="110"/>
  <c r="N24" i="110"/>
  <c r="Q24" i="110"/>
  <c r="R24" i="110"/>
  <c r="U24" i="110"/>
  <c r="V24" i="110"/>
  <c r="Y24" i="110"/>
  <c r="Z24" i="110"/>
  <c r="AC24" i="110"/>
  <c r="C25" i="110"/>
  <c r="F25" i="110"/>
  <c r="G25" i="110"/>
  <c r="J25" i="110"/>
  <c r="K25" i="110"/>
  <c r="N25" i="110"/>
  <c r="O25" i="110"/>
  <c r="R25" i="110"/>
  <c r="S25" i="110"/>
  <c r="V25" i="110"/>
  <c r="W25" i="110"/>
  <c r="Z25" i="110"/>
  <c r="AA25" i="110"/>
  <c r="AB6" i="102" l="1"/>
  <c r="AB24" i="102" s="1"/>
  <c r="AB6" i="103"/>
  <c r="AB24" i="103" s="1"/>
  <c r="AB6" i="104"/>
  <c r="AB24" i="104" s="1"/>
  <c r="X6" i="102"/>
  <c r="X24" i="102" s="1"/>
  <c r="X6" i="103"/>
  <c r="X24" i="103" s="1"/>
  <c r="X6" i="104"/>
  <c r="X24" i="104" s="1"/>
  <c r="T6" i="102"/>
  <c r="T24" i="102" s="1"/>
  <c r="T6" i="103"/>
  <c r="T24" i="103" s="1"/>
  <c r="T6" i="104"/>
  <c r="T24" i="104" s="1"/>
  <c r="P6" i="102"/>
  <c r="P24" i="102" s="1"/>
  <c r="P6" i="103"/>
  <c r="P24" i="103" s="1"/>
  <c r="P6" i="104"/>
  <c r="P24" i="104" s="1"/>
  <c r="P6" i="101"/>
  <c r="P25" i="101" s="1"/>
  <c r="L6" i="102"/>
  <c r="L24" i="102" s="1"/>
  <c r="L6" i="103"/>
  <c r="L24" i="103" s="1"/>
  <c r="L6" i="104"/>
  <c r="L24" i="104" s="1"/>
  <c r="L6" i="101"/>
  <c r="L25" i="101" s="1"/>
  <c r="H6" i="102"/>
  <c r="H24" i="102" s="1"/>
  <c r="H6" i="103"/>
  <c r="H24" i="103" s="1"/>
  <c r="H6" i="104"/>
  <c r="H24" i="104" s="1"/>
  <c r="H6" i="101"/>
  <c r="H25" i="101" s="1"/>
  <c r="D6" i="102"/>
  <c r="D24" i="102" s="1"/>
  <c r="D6" i="103"/>
  <c r="D24" i="103" s="1"/>
  <c r="D6" i="104"/>
  <c r="D24" i="104" s="1"/>
  <c r="D6" i="101"/>
  <c r="D25" i="101" s="1"/>
  <c r="AB5" i="102"/>
  <c r="AB23" i="102" s="1"/>
  <c r="AB5" i="103"/>
  <c r="AB23" i="103" s="1"/>
  <c r="AB5" i="104"/>
  <c r="AB23" i="104" s="1"/>
  <c r="AB5" i="101"/>
  <c r="AB24" i="101" s="1"/>
  <c r="X5" i="102"/>
  <c r="X23" i="102" s="1"/>
  <c r="X5" i="103"/>
  <c r="X23" i="103" s="1"/>
  <c r="X5" i="104"/>
  <c r="X23" i="104" s="1"/>
  <c r="X5" i="101"/>
  <c r="X24" i="101" s="1"/>
  <c r="T5" i="102"/>
  <c r="T23" i="102" s="1"/>
  <c r="T5" i="103"/>
  <c r="T23" i="103" s="1"/>
  <c r="T5" i="104"/>
  <c r="T23" i="104" s="1"/>
  <c r="T5" i="101"/>
  <c r="T24" i="101" s="1"/>
  <c r="P5" i="102"/>
  <c r="P23" i="102" s="1"/>
  <c r="P5" i="103"/>
  <c r="P23" i="103" s="1"/>
  <c r="P5" i="104"/>
  <c r="P23" i="104" s="1"/>
  <c r="P5" i="101"/>
  <c r="P24" i="101" s="1"/>
  <c r="L5" i="102"/>
  <c r="L23" i="102" s="1"/>
  <c r="L5" i="103"/>
  <c r="L23" i="103" s="1"/>
  <c r="L5" i="104"/>
  <c r="L23" i="104" s="1"/>
  <c r="L5" i="101"/>
  <c r="L24" i="101" s="1"/>
  <c r="H5" i="102"/>
  <c r="H23" i="102" s="1"/>
  <c r="H5" i="103"/>
  <c r="H23" i="103" s="1"/>
  <c r="H5" i="104"/>
  <c r="H23" i="104" s="1"/>
  <c r="H5" i="101"/>
  <c r="H24" i="101" s="1"/>
  <c r="D5" i="102"/>
  <c r="D23" i="102" s="1"/>
  <c r="D5" i="103"/>
  <c r="D23" i="103" s="1"/>
  <c r="D5" i="104"/>
  <c r="D23" i="104" s="1"/>
  <c r="D5" i="101"/>
  <c r="D24" i="101" s="1"/>
  <c r="AB6" i="101"/>
  <c r="AB25" i="101" s="1"/>
  <c r="X6" i="101"/>
  <c r="X25" i="101" s="1"/>
  <c r="T6" i="101"/>
  <c r="T25" i="101" s="1"/>
  <c r="O6" i="101"/>
  <c r="O25" i="101" s="1"/>
  <c r="C6" i="101"/>
  <c r="C25" i="101" s="1"/>
  <c r="O5" i="101"/>
  <c r="O24" i="101" s="1"/>
  <c r="AA6" i="102"/>
  <c r="AA24" i="102" s="1"/>
  <c r="AA6" i="103"/>
  <c r="AA24" i="103" s="1"/>
  <c r="S6" i="102"/>
  <c r="S24" i="102" s="1"/>
  <c r="S6" i="103"/>
  <c r="S24" i="103" s="1"/>
  <c r="G6" i="102"/>
  <c r="G24" i="102" s="1"/>
  <c r="G6" i="103"/>
  <c r="G24" i="103" s="1"/>
  <c r="AA5" i="102"/>
  <c r="AA23" i="102" s="1"/>
  <c r="AA5" i="103"/>
  <c r="AA23" i="103" s="1"/>
  <c r="W5" i="102"/>
  <c r="W23" i="102" s="1"/>
  <c r="W5" i="103"/>
  <c r="W23" i="103" s="1"/>
  <c r="O5" i="102"/>
  <c r="O23" i="102" s="1"/>
  <c r="O5" i="103"/>
  <c r="O23" i="103" s="1"/>
  <c r="C5" i="102"/>
  <c r="C23" i="102" s="1"/>
  <c r="C5" i="103"/>
  <c r="C23" i="103" s="1"/>
  <c r="AA6" i="101"/>
  <c r="AA25" i="101" s="1"/>
  <c r="S6" i="101"/>
  <c r="S25" i="101" s="1"/>
  <c r="AA5" i="101"/>
  <c r="AA24" i="101" s="1"/>
  <c r="K5" i="101"/>
  <c r="K24" i="101" s="1"/>
  <c r="AA5" i="104"/>
  <c r="AA23" i="104" s="1"/>
  <c r="W6" i="102"/>
  <c r="W24" i="102" s="1"/>
  <c r="W6" i="103"/>
  <c r="W24" i="103" s="1"/>
  <c r="O6" i="102"/>
  <c r="O24" i="102" s="1"/>
  <c r="O6" i="103"/>
  <c r="O24" i="103" s="1"/>
  <c r="K6" i="102"/>
  <c r="K24" i="102" s="1"/>
  <c r="K6" i="103"/>
  <c r="K24" i="103" s="1"/>
  <c r="C6" i="102"/>
  <c r="C24" i="102" s="1"/>
  <c r="C6" i="103"/>
  <c r="C24" i="103" s="1"/>
  <c r="S5" i="102"/>
  <c r="S23" i="102" s="1"/>
  <c r="S5" i="103"/>
  <c r="S23" i="103" s="1"/>
  <c r="K5" i="102"/>
  <c r="K23" i="102" s="1"/>
  <c r="K5" i="103"/>
  <c r="K23" i="103" s="1"/>
  <c r="G5" i="102"/>
  <c r="G23" i="102" s="1"/>
  <c r="G5" i="103"/>
  <c r="G23" i="103" s="1"/>
  <c r="AD6" i="102"/>
  <c r="AD24" i="102" s="1"/>
  <c r="AD6" i="103"/>
  <c r="AD24" i="103" s="1"/>
  <c r="AD6" i="104"/>
  <c r="AD24" i="104" s="1"/>
  <c r="Z6" i="102"/>
  <c r="Z24" i="102" s="1"/>
  <c r="Z6" i="103"/>
  <c r="Z24" i="103" s="1"/>
  <c r="Z6" i="104"/>
  <c r="Z24" i="104" s="1"/>
  <c r="V6" i="102"/>
  <c r="V24" i="102" s="1"/>
  <c r="V6" i="103"/>
  <c r="V24" i="103" s="1"/>
  <c r="V6" i="104"/>
  <c r="V24" i="104" s="1"/>
  <c r="R6" i="102"/>
  <c r="R24" i="102" s="1"/>
  <c r="R6" i="103"/>
  <c r="R24" i="103" s="1"/>
  <c r="R6" i="104"/>
  <c r="R24" i="104" s="1"/>
  <c r="N6" i="102"/>
  <c r="N24" i="102" s="1"/>
  <c r="N6" i="103"/>
  <c r="N24" i="103" s="1"/>
  <c r="N6" i="104"/>
  <c r="N24" i="104" s="1"/>
  <c r="N6" i="101"/>
  <c r="N25" i="101" s="1"/>
  <c r="J6" i="102"/>
  <c r="J24" i="102" s="1"/>
  <c r="J6" i="103"/>
  <c r="J24" i="103" s="1"/>
  <c r="J6" i="104"/>
  <c r="J24" i="104" s="1"/>
  <c r="J6" i="101"/>
  <c r="J25" i="101" s="1"/>
  <c r="F6" i="102"/>
  <c r="F24" i="102" s="1"/>
  <c r="F6" i="103"/>
  <c r="F24" i="103" s="1"/>
  <c r="F6" i="104"/>
  <c r="F24" i="104" s="1"/>
  <c r="F6" i="101"/>
  <c r="F25" i="101" s="1"/>
  <c r="AD5" i="102"/>
  <c r="AD23" i="102" s="1"/>
  <c r="AD5" i="103"/>
  <c r="AD23" i="103" s="1"/>
  <c r="AD5" i="104"/>
  <c r="AD23" i="104" s="1"/>
  <c r="AD5" i="101"/>
  <c r="AD24" i="101" s="1"/>
  <c r="Z5" i="102"/>
  <c r="Z23" i="102" s="1"/>
  <c r="Z5" i="103"/>
  <c r="Z23" i="103" s="1"/>
  <c r="Z5" i="104"/>
  <c r="Z23" i="104" s="1"/>
  <c r="Z5" i="101"/>
  <c r="Z24" i="101" s="1"/>
  <c r="V5" i="102"/>
  <c r="V23" i="102" s="1"/>
  <c r="V5" i="103"/>
  <c r="V23" i="103" s="1"/>
  <c r="V5" i="104"/>
  <c r="V23" i="104" s="1"/>
  <c r="V5" i="101"/>
  <c r="V24" i="101" s="1"/>
  <c r="R5" i="102"/>
  <c r="R23" i="102" s="1"/>
  <c r="R5" i="103"/>
  <c r="R23" i="103" s="1"/>
  <c r="R5" i="104"/>
  <c r="R23" i="104" s="1"/>
  <c r="R5" i="101"/>
  <c r="R24" i="101" s="1"/>
  <c r="N5" i="102"/>
  <c r="N23" i="102" s="1"/>
  <c r="N5" i="103"/>
  <c r="N23" i="103" s="1"/>
  <c r="N5" i="104"/>
  <c r="N23" i="104" s="1"/>
  <c r="N5" i="101"/>
  <c r="N24" i="101" s="1"/>
  <c r="J5" i="102"/>
  <c r="J23" i="102" s="1"/>
  <c r="J5" i="103"/>
  <c r="J23" i="103" s="1"/>
  <c r="J5" i="104"/>
  <c r="J23" i="104" s="1"/>
  <c r="J5" i="101"/>
  <c r="J24" i="101" s="1"/>
  <c r="F5" i="102"/>
  <c r="F23" i="102" s="1"/>
  <c r="F5" i="103"/>
  <c r="F23" i="103" s="1"/>
  <c r="F5" i="104"/>
  <c r="F23" i="104" s="1"/>
  <c r="F5" i="101"/>
  <c r="F24" i="101" s="1"/>
  <c r="AD6" i="101"/>
  <c r="AD25" i="101" s="1"/>
  <c r="Z6" i="101"/>
  <c r="Z25" i="101" s="1"/>
  <c r="V6" i="101"/>
  <c r="V25" i="101" s="1"/>
  <c r="R6" i="101"/>
  <c r="R25" i="101" s="1"/>
  <c r="K6" i="101"/>
  <c r="K25" i="101" s="1"/>
  <c r="W5" i="101"/>
  <c r="W24" i="101" s="1"/>
  <c r="G5" i="101"/>
  <c r="G24" i="101" s="1"/>
  <c r="AA6" i="104"/>
  <c r="AA24" i="104" s="1"/>
  <c r="K6" i="104"/>
  <c r="K24" i="104" s="1"/>
  <c r="W5" i="104"/>
  <c r="W23" i="104" s="1"/>
  <c r="G5" i="104"/>
  <c r="G23" i="104" s="1"/>
  <c r="AC6" i="102"/>
  <c r="AC24" i="102" s="1"/>
  <c r="AC6" i="103"/>
  <c r="AC24" i="103" s="1"/>
  <c r="AC6" i="104"/>
  <c r="AC24" i="104" s="1"/>
  <c r="Y6" i="102"/>
  <c r="Y24" i="102" s="1"/>
  <c r="Y6" i="103"/>
  <c r="Y24" i="103" s="1"/>
  <c r="Y6" i="104"/>
  <c r="Y24" i="104" s="1"/>
  <c r="U6" i="102"/>
  <c r="U24" i="102" s="1"/>
  <c r="U6" i="103"/>
  <c r="U24" i="103" s="1"/>
  <c r="U6" i="104"/>
  <c r="U24" i="104" s="1"/>
  <c r="Q6" i="102"/>
  <c r="Q24" i="102" s="1"/>
  <c r="Q6" i="103"/>
  <c r="Q24" i="103" s="1"/>
  <c r="Q6" i="104"/>
  <c r="Q24" i="104" s="1"/>
  <c r="M6" i="102"/>
  <c r="M24" i="102" s="1"/>
  <c r="M6" i="103"/>
  <c r="M24" i="103" s="1"/>
  <c r="M6" i="104"/>
  <c r="M24" i="104" s="1"/>
  <c r="I6" i="102"/>
  <c r="I24" i="102" s="1"/>
  <c r="I6" i="103"/>
  <c r="I24" i="103" s="1"/>
  <c r="I6" i="104"/>
  <c r="I24" i="104" s="1"/>
  <c r="I6" i="101"/>
  <c r="I25" i="101" s="1"/>
  <c r="E6" i="102"/>
  <c r="E24" i="102" s="1"/>
  <c r="E6" i="103"/>
  <c r="E24" i="103" s="1"/>
  <c r="E6" i="104"/>
  <c r="E24" i="104" s="1"/>
  <c r="E6" i="101"/>
  <c r="E25" i="101" s="1"/>
  <c r="AC5" i="102"/>
  <c r="AC23" i="102" s="1"/>
  <c r="AC5" i="103"/>
  <c r="AC23" i="103" s="1"/>
  <c r="AC5" i="104"/>
  <c r="AC23" i="104" s="1"/>
  <c r="AC5" i="101"/>
  <c r="AC24" i="101" s="1"/>
  <c r="Y5" i="102"/>
  <c r="Y23" i="102" s="1"/>
  <c r="Y5" i="103"/>
  <c r="Y23" i="103" s="1"/>
  <c r="Y5" i="104"/>
  <c r="Y23" i="104" s="1"/>
  <c r="Y5" i="101"/>
  <c r="Y24" i="101" s="1"/>
  <c r="U5" i="102"/>
  <c r="U23" i="102" s="1"/>
  <c r="U5" i="103"/>
  <c r="U23" i="103" s="1"/>
  <c r="U5" i="104"/>
  <c r="U23" i="104" s="1"/>
  <c r="U5" i="101"/>
  <c r="U24" i="101" s="1"/>
  <c r="Q5" i="102"/>
  <c r="Q23" i="102" s="1"/>
  <c r="Q5" i="103"/>
  <c r="Q23" i="103" s="1"/>
  <c r="Q5" i="104"/>
  <c r="Q23" i="104" s="1"/>
  <c r="Q5" i="101"/>
  <c r="Q24" i="101" s="1"/>
  <c r="M5" i="102"/>
  <c r="M23" i="102" s="1"/>
  <c r="M5" i="103"/>
  <c r="M23" i="103" s="1"/>
  <c r="M5" i="104"/>
  <c r="M23" i="104" s="1"/>
  <c r="M5" i="101"/>
  <c r="M24" i="101" s="1"/>
  <c r="I5" i="102"/>
  <c r="I23" i="102" s="1"/>
  <c r="I5" i="103"/>
  <c r="I23" i="103" s="1"/>
  <c r="I5" i="104"/>
  <c r="I23" i="104" s="1"/>
  <c r="I5" i="101"/>
  <c r="I24" i="101" s="1"/>
  <c r="E5" i="102"/>
  <c r="E23" i="102" s="1"/>
  <c r="E5" i="103"/>
  <c r="E23" i="103" s="1"/>
  <c r="E5" i="104"/>
  <c r="E23" i="104" s="1"/>
  <c r="E5" i="101"/>
  <c r="E24" i="101" s="1"/>
  <c r="AC6" i="101"/>
  <c r="AC25" i="101" s="1"/>
  <c r="Y6" i="101"/>
  <c r="Y25" i="101" s="1"/>
  <c r="U6" i="101"/>
  <c r="U25" i="101" s="1"/>
  <c r="Q6" i="101"/>
  <c r="Q25" i="101" s="1"/>
  <c r="G6" i="101"/>
  <c r="G25" i="101" s="1"/>
  <c r="S5" i="101"/>
  <c r="S24" i="101" s="1"/>
  <c r="C5" i="101"/>
  <c r="C24" i="101" s="1"/>
  <c r="W6" i="104"/>
  <c r="W24" i="104" s="1"/>
  <c r="G6" i="104"/>
  <c r="G24" i="104" s="1"/>
  <c r="S5" i="104"/>
  <c r="S23" i="104" s="1"/>
  <c r="C5" i="104"/>
  <c r="C23" i="104" s="1"/>
  <c r="AZ8" i="89"/>
  <c r="AZ22" i="89" s="1"/>
  <c r="AZ8" i="82"/>
  <c r="AZ22" i="82" s="1"/>
  <c r="AZ8" i="83"/>
  <c r="AZ22" i="83" s="1"/>
  <c r="AZ8" i="90"/>
  <c r="AZ22" i="90" s="1"/>
  <c r="F8" i="12"/>
  <c r="F27" i="12" s="1"/>
  <c r="F9" i="3"/>
  <c r="F8" i="92"/>
  <c r="F27" i="92" s="1"/>
  <c r="F8" i="91"/>
  <c r="F27" i="91" s="1"/>
  <c r="F8" i="69"/>
  <c r="F27" i="69" s="1"/>
  <c r="F8" i="68"/>
  <c r="F27" i="68" s="1"/>
  <c r="F8" i="54"/>
  <c r="F27" i="54" s="1"/>
  <c r="F8" i="88"/>
  <c r="F27" i="88" s="1"/>
  <c r="F8" i="87"/>
  <c r="F27" i="87" s="1"/>
  <c r="F8" i="110"/>
  <c r="F27" i="110" s="1"/>
  <c r="F8" i="111"/>
  <c r="F27" i="111" s="1"/>
  <c r="F8" i="99"/>
  <c r="F20" i="3"/>
  <c r="F14" i="3"/>
  <c r="F17" i="3"/>
  <c r="F11" i="3"/>
  <c r="B6" i="111"/>
  <c r="B25" i="111" s="1"/>
  <c r="B5" i="111"/>
  <c r="B24" i="111" s="1"/>
  <c r="B5" i="110"/>
  <c r="B24" i="110" s="1"/>
  <c r="B6" i="110"/>
  <c r="B25" i="110" s="1"/>
  <c r="AZ10" i="83" l="1"/>
  <c r="AZ24" i="83" s="1"/>
  <c r="AZ10" i="89"/>
  <c r="AZ24" i="89" s="1"/>
  <c r="AZ10" i="90"/>
  <c r="AZ24" i="90" s="1"/>
  <c r="AZ10" i="82"/>
  <c r="AZ24" i="82" s="1"/>
  <c r="F8" i="102"/>
  <c r="F26" i="102" s="1"/>
  <c r="F8" i="103"/>
  <c r="F26" i="103" s="1"/>
  <c r="AZ14" i="83"/>
  <c r="AZ28" i="83" s="1"/>
  <c r="AZ14" i="89"/>
  <c r="AZ28" i="89" s="1"/>
  <c r="AZ14" i="90"/>
  <c r="AZ28" i="90" s="1"/>
  <c r="AZ14" i="82"/>
  <c r="AZ28" i="82" s="1"/>
  <c r="AZ12" i="89"/>
  <c r="AZ26" i="89" s="1"/>
  <c r="AZ12" i="83"/>
  <c r="AZ26" i="83" s="1"/>
  <c r="AZ12" i="90"/>
  <c r="AZ26" i="90" s="1"/>
  <c r="AZ12" i="82"/>
  <c r="AZ26" i="82" s="1"/>
  <c r="AZ16" i="83"/>
  <c r="AZ30" i="83" s="1"/>
  <c r="AZ16" i="90"/>
  <c r="AZ30" i="90" s="1"/>
  <c r="AZ16" i="89"/>
  <c r="AZ30" i="89" s="1"/>
  <c r="AZ16" i="82"/>
  <c r="AZ30" i="82" s="1"/>
  <c r="F18" i="3"/>
  <c r="F17" i="92"/>
  <c r="F36" i="92" s="1"/>
  <c r="F17" i="68"/>
  <c r="F36" i="68" s="1"/>
  <c r="F17" i="91"/>
  <c r="F36" i="91" s="1"/>
  <c r="F17" i="69"/>
  <c r="F36" i="69" s="1"/>
  <c r="F17" i="54"/>
  <c r="F36" i="54" s="1"/>
  <c r="F17" i="87"/>
  <c r="F36" i="87" s="1"/>
  <c r="F17" i="88"/>
  <c r="F36" i="88" s="1"/>
  <c r="F17" i="12"/>
  <c r="F36" i="12" s="1"/>
  <c r="F17" i="99"/>
  <c r="F17" i="111"/>
  <c r="F36" i="111" s="1"/>
  <c r="F17" i="110"/>
  <c r="F36" i="110" s="1"/>
  <c r="F15" i="3"/>
  <c r="F14" i="92"/>
  <c r="F33" i="92" s="1"/>
  <c r="F14" i="91"/>
  <c r="F33" i="91" s="1"/>
  <c r="F14" i="68"/>
  <c r="F33" i="68" s="1"/>
  <c r="F14" i="69"/>
  <c r="F33" i="69" s="1"/>
  <c r="F14" i="88"/>
  <c r="F33" i="88" s="1"/>
  <c r="F14" i="54"/>
  <c r="F33" i="54" s="1"/>
  <c r="F14" i="87"/>
  <c r="F33" i="87" s="1"/>
  <c r="F14" i="110"/>
  <c r="F33" i="110" s="1"/>
  <c r="F14" i="99"/>
  <c r="F14" i="111"/>
  <c r="F33" i="111" s="1"/>
  <c r="F14" i="12"/>
  <c r="F33" i="12" s="1"/>
  <c r="F21" i="3"/>
  <c r="F20" i="92"/>
  <c r="F39" i="92" s="1"/>
  <c r="F20" i="91"/>
  <c r="F39" i="91" s="1"/>
  <c r="F20" i="69"/>
  <c r="F39" i="69" s="1"/>
  <c r="F20" i="68"/>
  <c r="F39" i="68" s="1"/>
  <c r="F20" i="54"/>
  <c r="F39" i="54" s="1"/>
  <c r="F20" i="88"/>
  <c r="F39" i="88" s="1"/>
  <c r="F20" i="110"/>
  <c r="F39" i="110" s="1"/>
  <c r="F20" i="99"/>
  <c r="F20" i="111"/>
  <c r="F39" i="111" s="1"/>
  <c r="F20" i="12"/>
  <c r="F39" i="12" s="1"/>
  <c r="F20" i="87"/>
  <c r="F39" i="87" s="1"/>
  <c r="F12" i="3"/>
  <c r="F11" i="92"/>
  <c r="F30" i="92" s="1"/>
  <c r="F11" i="91"/>
  <c r="F30" i="91" s="1"/>
  <c r="F11" i="69"/>
  <c r="F30" i="69" s="1"/>
  <c r="F11" i="68"/>
  <c r="F30" i="68" s="1"/>
  <c r="F11" i="54"/>
  <c r="F30" i="54" s="1"/>
  <c r="F11" i="87"/>
  <c r="F30" i="87" s="1"/>
  <c r="F11" i="88"/>
  <c r="F30" i="88" s="1"/>
  <c r="F11" i="12"/>
  <c r="F30" i="12" s="1"/>
  <c r="F11" i="99"/>
  <c r="F11" i="111"/>
  <c r="F30" i="111" s="1"/>
  <c r="F11" i="110"/>
  <c r="F30" i="110" s="1"/>
  <c r="F8" i="104"/>
  <c r="F26" i="104" s="1"/>
  <c r="F8" i="101"/>
  <c r="F27" i="101" s="1"/>
  <c r="F9" i="92"/>
  <c r="F28" i="92" s="1"/>
  <c r="F9" i="69"/>
  <c r="F28" i="69" s="1"/>
  <c r="F9" i="91"/>
  <c r="F28" i="91" s="1"/>
  <c r="F9" i="68"/>
  <c r="F28" i="68" s="1"/>
  <c r="F9" i="54"/>
  <c r="F28" i="54" s="1"/>
  <c r="F9" i="88"/>
  <c r="F28" i="88" s="1"/>
  <c r="F9" i="87"/>
  <c r="F28" i="87" s="1"/>
  <c r="F9" i="110"/>
  <c r="F28" i="110" s="1"/>
  <c r="F9" i="12"/>
  <c r="F28" i="12" s="1"/>
  <c r="F9" i="111"/>
  <c r="F28" i="111" s="1"/>
  <c r="F9" i="99"/>
  <c r="B5" i="68"/>
  <c r="B24" i="68" s="1"/>
  <c r="B6" i="68"/>
  <c r="B25" i="68" s="1"/>
  <c r="B5" i="69"/>
  <c r="B24" i="69" s="1"/>
  <c r="B6" i="69"/>
  <c r="B25" i="69" s="1"/>
  <c r="B5" i="91"/>
  <c r="B24" i="91" s="1"/>
  <c r="B6" i="91"/>
  <c r="B25" i="91" s="1"/>
  <c r="B5" i="92"/>
  <c r="B24" i="92" s="1"/>
  <c r="B6" i="92"/>
  <c r="B25" i="92" s="1"/>
  <c r="AV5" i="83"/>
  <c r="AV19" i="83" s="1"/>
  <c r="AV6" i="83"/>
  <c r="AV20" i="83" s="1"/>
  <c r="AV5" i="89"/>
  <c r="AV19" i="89" s="1"/>
  <c r="AV6" i="89"/>
  <c r="AV20" i="89" s="1"/>
  <c r="AV5" i="90"/>
  <c r="AV19" i="90" s="1"/>
  <c r="AV6" i="90"/>
  <c r="AV20" i="90" s="1"/>
  <c r="AV5" i="82"/>
  <c r="AV19" i="82" s="1"/>
  <c r="AV6" i="82"/>
  <c r="AV20" i="82" s="1"/>
  <c r="B5" i="54"/>
  <c r="B24" i="54" s="1"/>
  <c r="B6" i="54"/>
  <c r="B25" i="54" s="1"/>
  <c r="B5" i="87"/>
  <c r="B24" i="87" s="1"/>
  <c r="B6" i="87"/>
  <c r="B25" i="87" s="1"/>
  <c r="B5" i="88"/>
  <c r="B24" i="88" s="1"/>
  <c r="B6" i="88"/>
  <c r="B25" i="88" s="1"/>
  <c r="B5" i="12"/>
  <c r="B24" i="12" s="1"/>
  <c r="B6" i="12"/>
  <c r="B25" i="12" s="1"/>
  <c r="B5" i="99"/>
  <c r="B6" i="99"/>
  <c r="B6" i="104" s="1"/>
  <c r="B24" i="104" s="1"/>
  <c r="F9" i="103" l="1"/>
  <c r="F27" i="103" s="1"/>
  <c r="F9" i="102"/>
  <c r="F27" i="102" s="1"/>
  <c r="F11" i="102"/>
  <c r="F29" i="102" s="1"/>
  <c r="F11" i="103"/>
  <c r="F29" i="103" s="1"/>
  <c r="F14" i="102"/>
  <c r="F32" i="102" s="1"/>
  <c r="F14" i="103"/>
  <c r="F32" i="103" s="1"/>
  <c r="F20" i="102"/>
  <c r="F38" i="102" s="1"/>
  <c r="F20" i="103"/>
  <c r="F38" i="103" s="1"/>
  <c r="F17" i="102"/>
  <c r="F35" i="102" s="1"/>
  <c r="F17" i="103"/>
  <c r="F35" i="103" s="1"/>
  <c r="F9" i="104"/>
  <c r="F27" i="104" s="1"/>
  <c r="F9" i="101"/>
  <c r="F28" i="101" s="1"/>
  <c r="F20" i="104"/>
  <c r="F38" i="104" s="1"/>
  <c r="F20" i="101"/>
  <c r="F39" i="101" s="1"/>
  <c r="F11" i="104"/>
  <c r="F29" i="104" s="1"/>
  <c r="F11" i="101"/>
  <c r="F30" i="101" s="1"/>
  <c r="F14" i="104"/>
  <c r="F32" i="104" s="1"/>
  <c r="F14" i="101"/>
  <c r="F33" i="101" s="1"/>
  <c r="F17" i="104"/>
  <c r="F35" i="104" s="1"/>
  <c r="F17" i="101"/>
  <c r="F36" i="101" s="1"/>
  <c r="F12" i="92"/>
  <c r="F31" i="92" s="1"/>
  <c r="F12" i="68"/>
  <c r="F31" i="68" s="1"/>
  <c r="F12" i="91"/>
  <c r="F31" i="91" s="1"/>
  <c r="F12" i="69"/>
  <c r="F31" i="69" s="1"/>
  <c r="F12" i="54"/>
  <c r="F31" i="54" s="1"/>
  <c r="F12" i="87"/>
  <c r="F31" i="87" s="1"/>
  <c r="F12" i="88"/>
  <c r="F31" i="88" s="1"/>
  <c r="F12" i="12"/>
  <c r="F31" i="12" s="1"/>
  <c r="F12" i="110"/>
  <c r="F31" i="110" s="1"/>
  <c r="F12" i="99"/>
  <c r="F12" i="111"/>
  <c r="F31" i="111" s="1"/>
  <c r="F15" i="92"/>
  <c r="F34" i="92" s="1"/>
  <c r="F15" i="91"/>
  <c r="F34" i="91" s="1"/>
  <c r="F15" i="69"/>
  <c r="F34" i="69" s="1"/>
  <c r="F15" i="54"/>
  <c r="F34" i="54" s="1"/>
  <c r="F15" i="68"/>
  <c r="F34" i="68" s="1"/>
  <c r="F15" i="88"/>
  <c r="F34" i="88" s="1"/>
  <c r="F15" i="87"/>
  <c r="F34" i="87" s="1"/>
  <c r="F15" i="110"/>
  <c r="F34" i="110" s="1"/>
  <c r="F15" i="12"/>
  <c r="F34" i="12" s="1"/>
  <c r="F15" i="99"/>
  <c r="F15" i="111"/>
  <c r="F34" i="111" s="1"/>
  <c r="F21" i="92"/>
  <c r="F40" i="92" s="1"/>
  <c r="F21" i="91"/>
  <c r="F40" i="91" s="1"/>
  <c r="F21" i="69"/>
  <c r="F40" i="69" s="1"/>
  <c r="F21" i="68"/>
  <c r="F40" i="68" s="1"/>
  <c r="F21" i="54"/>
  <c r="F40" i="54" s="1"/>
  <c r="F21" i="88"/>
  <c r="F40" i="88" s="1"/>
  <c r="F21" i="87"/>
  <c r="F40" i="87" s="1"/>
  <c r="F21" i="12"/>
  <c r="F40" i="12" s="1"/>
  <c r="F21" i="99"/>
  <c r="F21" i="111"/>
  <c r="F40" i="111" s="1"/>
  <c r="F21" i="110"/>
  <c r="F40" i="110" s="1"/>
  <c r="F18" i="92"/>
  <c r="F37" i="92" s="1"/>
  <c r="F18" i="69"/>
  <c r="F37" i="69" s="1"/>
  <c r="F18" i="68"/>
  <c r="F37" i="68" s="1"/>
  <c r="F18" i="91"/>
  <c r="F37" i="91" s="1"/>
  <c r="F18" i="54"/>
  <c r="F37" i="54" s="1"/>
  <c r="F18" i="87"/>
  <c r="F37" i="87" s="1"/>
  <c r="F18" i="88"/>
  <c r="F37" i="88" s="1"/>
  <c r="F18" i="12"/>
  <c r="F37" i="12" s="1"/>
  <c r="F18" i="99"/>
  <c r="F18" i="111"/>
  <c r="F37" i="111" s="1"/>
  <c r="F18" i="110"/>
  <c r="F37" i="110" s="1"/>
  <c r="B6" i="101"/>
  <c r="B25" i="101" s="1"/>
  <c r="B6" i="103"/>
  <c r="B24" i="103" s="1"/>
  <c r="B6" i="102"/>
  <c r="B24" i="102" s="1"/>
  <c r="B5" i="104"/>
  <c r="B23" i="104" s="1"/>
  <c r="B5" i="102"/>
  <c r="B23" i="102" s="1"/>
  <c r="B5" i="101"/>
  <c r="B24" i="101" s="1"/>
  <c r="B5" i="103"/>
  <c r="B23" i="103" s="1"/>
  <c r="CM8" i="83" l="1"/>
  <c r="CM22" i="83" s="1"/>
  <c r="CM8" i="89"/>
  <c r="CM22" i="89" s="1"/>
  <c r="CM8" i="90"/>
  <c r="CM22" i="90" s="1"/>
  <c r="CM8" i="82"/>
  <c r="CM22" i="82" s="1"/>
  <c r="CR8" i="83"/>
  <c r="CR22" i="83" s="1"/>
  <c r="CR8" i="90"/>
  <c r="CR22" i="90" s="1"/>
  <c r="CR8" i="82"/>
  <c r="CR22" i="82" s="1"/>
  <c r="CR8" i="89"/>
  <c r="CR22" i="89" s="1"/>
  <c r="CQ8" i="83"/>
  <c r="CQ22" i="83" s="1"/>
  <c r="CQ8" i="90"/>
  <c r="CQ22" i="90" s="1"/>
  <c r="CQ8" i="82"/>
  <c r="CQ22" i="82" s="1"/>
  <c r="CQ8" i="89"/>
  <c r="CQ22" i="89" s="1"/>
  <c r="CA8" i="83"/>
  <c r="CA22" i="83" s="1"/>
  <c r="CA8" i="90"/>
  <c r="CA22" i="90" s="1"/>
  <c r="CA8" i="89"/>
  <c r="CA22" i="89" s="1"/>
  <c r="CA8" i="82"/>
  <c r="CA22" i="82" s="1"/>
  <c r="CJ8" i="83"/>
  <c r="CJ22" i="83" s="1"/>
  <c r="CJ8" i="89"/>
  <c r="CJ22" i="89" s="1"/>
  <c r="CJ8" i="90"/>
  <c r="CJ22" i="90" s="1"/>
  <c r="CJ8" i="82"/>
  <c r="CJ22" i="82" s="1"/>
  <c r="CP8" i="83"/>
  <c r="CP22" i="83" s="1"/>
  <c r="CP8" i="89"/>
  <c r="CP22" i="89" s="1"/>
  <c r="CP8" i="90"/>
  <c r="CP22" i="90" s="1"/>
  <c r="CP8" i="82"/>
  <c r="CP22" i="82" s="1"/>
  <c r="CT8" i="83"/>
  <c r="CT22" i="83" s="1"/>
  <c r="CT8" i="82"/>
  <c r="CT22" i="82" s="1"/>
  <c r="CT8" i="90"/>
  <c r="CT22" i="90" s="1"/>
  <c r="CT8" i="89"/>
  <c r="CT22" i="89" s="1"/>
  <c r="CC8" i="83"/>
  <c r="CC22" i="83" s="1"/>
  <c r="CC8" i="89"/>
  <c r="CC22" i="89" s="1"/>
  <c r="CC8" i="90"/>
  <c r="CC22" i="90" s="1"/>
  <c r="CC8" i="82"/>
  <c r="CC22" i="82" s="1"/>
  <c r="BF8" i="89"/>
  <c r="BF22" i="89" s="1"/>
  <c r="BF8" i="82"/>
  <c r="BF22" i="82" s="1"/>
  <c r="BF8" i="90"/>
  <c r="BF22" i="90" s="1"/>
  <c r="BF8" i="83"/>
  <c r="BF22" i="83" s="1"/>
  <c r="BV8" i="83"/>
  <c r="BV22" i="83" s="1"/>
  <c r="BV8" i="89"/>
  <c r="BV22" i="89" s="1"/>
  <c r="BV8" i="82"/>
  <c r="BV22" i="82" s="1"/>
  <c r="BV8" i="90"/>
  <c r="BV22" i="90" s="1"/>
  <c r="BX8" i="83"/>
  <c r="BX22" i="83" s="1"/>
  <c r="BX8" i="89"/>
  <c r="BX22" i="89" s="1"/>
  <c r="BX8" i="90"/>
  <c r="BX22" i="90" s="1"/>
  <c r="BX8" i="82"/>
  <c r="BX22" i="82" s="1"/>
  <c r="BZ8" i="83"/>
  <c r="BZ22" i="83" s="1"/>
  <c r="BZ8" i="89"/>
  <c r="BZ22" i="89" s="1"/>
  <c r="BZ8" i="90"/>
  <c r="BZ22" i="90" s="1"/>
  <c r="BZ8" i="82"/>
  <c r="BZ22" i="82" s="1"/>
  <c r="CI8" i="83"/>
  <c r="CI22" i="83" s="1"/>
  <c r="CI8" i="89"/>
  <c r="CI22" i="89" s="1"/>
  <c r="CI8" i="90"/>
  <c r="CI22" i="90" s="1"/>
  <c r="CI8" i="82"/>
  <c r="CI22" i="82" s="1"/>
  <c r="F15" i="103"/>
  <c r="F33" i="103" s="1"/>
  <c r="F15" i="102"/>
  <c r="F33" i="102" s="1"/>
  <c r="CE8" i="89"/>
  <c r="CE22" i="89" s="1"/>
  <c r="CE8" i="83"/>
  <c r="CE22" i="83" s="1"/>
  <c r="CE8" i="82"/>
  <c r="CE22" i="82" s="1"/>
  <c r="CE8" i="90"/>
  <c r="CE22" i="90" s="1"/>
  <c r="CD8" i="83"/>
  <c r="CD22" i="83" s="1"/>
  <c r="CD8" i="82"/>
  <c r="CD22" i="82" s="1"/>
  <c r="CD8" i="89"/>
  <c r="CD22" i="89" s="1"/>
  <c r="CD8" i="90"/>
  <c r="CD22" i="90" s="1"/>
  <c r="CL8" i="89"/>
  <c r="CL22" i="89" s="1"/>
  <c r="CL8" i="82"/>
  <c r="CL22" i="82" s="1"/>
  <c r="CL8" i="83"/>
  <c r="CL22" i="83" s="1"/>
  <c r="CL8" i="90"/>
  <c r="CL22" i="90" s="1"/>
  <c r="F21" i="103"/>
  <c r="F39" i="103" s="1"/>
  <c r="F21" i="102"/>
  <c r="F39" i="102" s="1"/>
  <c r="CK8" i="83"/>
  <c r="CK22" i="83" s="1"/>
  <c r="CK8" i="89"/>
  <c r="CK22" i="89" s="1"/>
  <c r="CK8" i="90"/>
  <c r="CK22" i="90" s="1"/>
  <c r="CK8" i="82"/>
  <c r="CK22" i="82" s="1"/>
  <c r="CG8" i="89"/>
  <c r="CG22" i="89" s="1"/>
  <c r="CG8" i="90"/>
  <c r="CG22" i="90" s="1"/>
  <c r="CG8" i="83"/>
  <c r="CG22" i="83" s="1"/>
  <c r="CG8" i="82"/>
  <c r="CG22" i="82" s="1"/>
  <c r="BY8" i="83"/>
  <c r="BY22" i="83" s="1"/>
  <c r="BY8" i="89"/>
  <c r="BY22" i="89" s="1"/>
  <c r="BY8" i="90"/>
  <c r="BY22" i="90" s="1"/>
  <c r="BY8" i="82"/>
  <c r="BY22" i="82" s="1"/>
  <c r="CH8" i="83"/>
  <c r="CH22" i="83" s="1"/>
  <c r="CH8" i="89"/>
  <c r="CH22" i="89" s="1"/>
  <c r="CH8" i="90"/>
  <c r="CH22" i="90" s="1"/>
  <c r="CH8" i="82"/>
  <c r="CH22" i="82" s="1"/>
  <c r="F18" i="102"/>
  <c r="F36" i="102" s="1"/>
  <c r="F18" i="103"/>
  <c r="F36" i="103" s="1"/>
  <c r="CN8" i="83"/>
  <c r="CN22" i="83" s="1"/>
  <c r="CN8" i="89"/>
  <c r="CN22" i="89" s="1"/>
  <c r="CN8" i="90"/>
  <c r="CN22" i="90" s="1"/>
  <c r="CN8" i="82"/>
  <c r="CN22" i="82" s="1"/>
  <c r="CS8" i="83"/>
  <c r="CS22" i="83" s="1"/>
  <c r="CS8" i="90"/>
  <c r="CS22" i="90" s="1"/>
  <c r="CS8" i="89"/>
  <c r="CS22" i="89" s="1"/>
  <c r="CS8" i="82"/>
  <c r="CS22" i="82" s="1"/>
  <c r="F12" i="102"/>
  <c r="F30" i="102" s="1"/>
  <c r="F12" i="103"/>
  <c r="F30" i="103" s="1"/>
  <c r="CB8" i="83"/>
  <c r="CB22" i="83" s="1"/>
  <c r="CB8" i="90"/>
  <c r="CB22" i="90" s="1"/>
  <c r="CB8" i="89"/>
  <c r="CB22" i="89" s="1"/>
  <c r="CB8" i="82"/>
  <c r="CB22" i="82" s="1"/>
  <c r="CF8" i="89"/>
  <c r="CF22" i="89" s="1"/>
  <c r="CF8" i="82"/>
  <c r="CF22" i="82" s="1"/>
  <c r="CF8" i="90"/>
  <c r="CF22" i="90" s="1"/>
  <c r="CF8" i="83"/>
  <c r="CF22" i="83" s="1"/>
  <c r="CO8" i="83"/>
  <c r="CO22" i="83" s="1"/>
  <c r="CO8" i="89"/>
  <c r="CO22" i="89" s="1"/>
  <c r="CO8" i="90"/>
  <c r="CO22" i="90" s="1"/>
  <c r="CO8" i="82"/>
  <c r="CO22" i="82" s="1"/>
  <c r="CU8" i="89"/>
  <c r="CU22" i="89" s="1"/>
  <c r="CU8" i="82"/>
  <c r="CU22" i="82" s="1"/>
  <c r="CU8" i="83"/>
  <c r="CU22" i="83" s="1"/>
  <c r="CU8" i="90"/>
  <c r="CU22" i="90" s="1"/>
  <c r="AK8" i="92"/>
  <c r="AK27" i="92" s="1"/>
  <c r="AK8" i="91"/>
  <c r="AK27" i="91" s="1"/>
  <c r="AK8" i="69"/>
  <c r="AK27" i="69" s="1"/>
  <c r="AK8" i="68"/>
  <c r="AK27" i="68" s="1"/>
  <c r="AK8" i="54"/>
  <c r="AK27" i="54" s="1"/>
  <c r="AK8" i="88"/>
  <c r="AK27" i="88" s="1"/>
  <c r="AK8" i="87"/>
  <c r="AK27" i="87" s="1"/>
  <c r="AK8" i="12"/>
  <c r="AK27" i="12" s="1"/>
  <c r="AT8" i="92"/>
  <c r="AT27" i="92" s="1"/>
  <c r="AT8" i="91"/>
  <c r="AT27" i="91" s="1"/>
  <c r="AT8" i="69"/>
  <c r="AT27" i="69" s="1"/>
  <c r="AT8" i="68"/>
  <c r="AT27" i="68" s="1"/>
  <c r="AT8" i="54"/>
  <c r="AT27" i="54" s="1"/>
  <c r="AT8" i="88"/>
  <c r="AT27" i="88" s="1"/>
  <c r="AT8" i="87"/>
  <c r="AT27" i="87" s="1"/>
  <c r="AT8" i="12"/>
  <c r="AT27" i="12" s="1"/>
  <c r="AZ8" i="92"/>
  <c r="AZ27" i="92" s="1"/>
  <c r="AZ8" i="91"/>
  <c r="AZ27" i="91" s="1"/>
  <c r="AZ8" i="69"/>
  <c r="AZ27" i="69" s="1"/>
  <c r="AZ8" i="68"/>
  <c r="AZ27" i="68" s="1"/>
  <c r="AZ8" i="87"/>
  <c r="AZ27" i="87" s="1"/>
  <c r="AZ8" i="54"/>
  <c r="AZ27" i="54" s="1"/>
  <c r="AZ8" i="12"/>
  <c r="AZ27" i="12" s="1"/>
  <c r="AZ8" i="88"/>
  <c r="AZ27" i="88" s="1"/>
  <c r="AD8" i="92"/>
  <c r="AD27" i="92" s="1"/>
  <c r="AD8" i="91"/>
  <c r="AD27" i="91" s="1"/>
  <c r="AD8" i="69"/>
  <c r="AD27" i="69" s="1"/>
  <c r="AD8" i="68"/>
  <c r="AD27" i="68" s="1"/>
  <c r="AD8" i="54"/>
  <c r="AD27" i="54" s="1"/>
  <c r="AD8" i="88"/>
  <c r="AD27" i="88" s="1"/>
  <c r="AD8" i="99"/>
  <c r="AD8" i="111"/>
  <c r="AD27" i="111" s="1"/>
  <c r="AD8" i="12"/>
  <c r="AD27" i="12" s="1"/>
  <c r="AD8" i="110"/>
  <c r="AD27" i="110" s="1"/>
  <c r="AD8" i="87"/>
  <c r="AD27" i="87" s="1"/>
  <c r="AF8" i="92"/>
  <c r="AF27" i="92" s="1"/>
  <c r="AF8" i="91"/>
  <c r="AF27" i="91" s="1"/>
  <c r="AF8" i="69"/>
  <c r="AF27" i="69" s="1"/>
  <c r="AF8" i="68"/>
  <c r="AF27" i="68" s="1"/>
  <c r="AF8" i="54"/>
  <c r="AF27" i="54" s="1"/>
  <c r="AF8" i="87"/>
  <c r="AF27" i="87" s="1"/>
  <c r="AF8" i="12"/>
  <c r="AF27" i="12" s="1"/>
  <c r="AF8" i="88"/>
  <c r="AF27" i="88" s="1"/>
  <c r="AY8" i="92"/>
  <c r="AY27" i="92" s="1"/>
  <c r="AY8" i="91"/>
  <c r="AY27" i="91" s="1"/>
  <c r="AY8" i="69"/>
  <c r="AY27" i="69" s="1"/>
  <c r="AY8" i="68"/>
  <c r="AY27" i="68" s="1"/>
  <c r="AY8" i="54"/>
  <c r="AY27" i="54" s="1"/>
  <c r="AY8" i="87"/>
  <c r="AY27" i="87" s="1"/>
  <c r="AY8" i="88"/>
  <c r="AY27" i="88" s="1"/>
  <c r="AY8" i="12"/>
  <c r="AY27" i="12" s="1"/>
  <c r="F15" i="104"/>
  <c r="F33" i="104" s="1"/>
  <c r="F15" i="101"/>
  <c r="F34" i="101" s="1"/>
  <c r="F12" i="104"/>
  <c r="F30" i="104" s="1"/>
  <c r="F12" i="101"/>
  <c r="F31" i="101" s="1"/>
  <c r="AM8" i="92"/>
  <c r="AM27" i="92" s="1"/>
  <c r="AM8" i="69"/>
  <c r="AM27" i="69" s="1"/>
  <c r="AM8" i="68"/>
  <c r="AM27" i="68" s="1"/>
  <c r="AM8" i="91"/>
  <c r="AM27" i="91" s="1"/>
  <c r="AM8" i="54"/>
  <c r="AM27" i="54" s="1"/>
  <c r="AM8" i="87"/>
  <c r="AM27" i="87" s="1"/>
  <c r="AM8" i="88"/>
  <c r="AM27" i="88" s="1"/>
  <c r="AM8" i="12"/>
  <c r="AM27" i="12" s="1"/>
  <c r="AI8" i="92"/>
  <c r="AI27" i="92" s="1"/>
  <c r="AI8" i="91"/>
  <c r="AI27" i="91" s="1"/>
  <c r="AI8" i="68"/>
  <c r="AI27" i="68" s="1"/>
  <c r="AI8" i="69"/>
  <c r="AI27" i="69" s="1"/>
  <c r="AI8" i="54"/>
  <c r="AI27" i="54" s="1"/>
  <c r="AI8" i="87"/>
  <c r="AI27" i="87" s="1"/>
  <c r="AI8" i="88"/>
  <c r="AI27" i="88" s="1"/>
  <c r="AI8" i="12"/>
  <c r="AI27" i="12" s="1"/>
  <c r="AE8" i="92"/>
  <c r="AE27" i="92" s="1"/>
  <c r="AE8" i="91"/>
  <c r="AE27" i="91" s="1"/>
  <c r="AE8" i="68"/>
  <c r="AE27" i="68" s="1"/>
  <c r="AE8" i="69"/>
  <c r="AE27" i="69" s="1"/>
  <c r="AE8" i="54"/>
  <c r="AE27" i="54" s="1"/>
  <c r="AE8" i="87"/>
  <c r="AE27" i="87" s="1"/>
  <c r="AE8" i="88"/>
  <c r="AE27" i="88" s="1"/>
  <c r="AE8" i="12"/>
  <c r="AE27" i="12" s="1"/>
  <c r="AR8" i="92"/>
  <c r="AR27" i="92" s="1"/>
  <c r="AR8" i="91"/>
  <c r="AR27" i="91" s="1"/>
  <c r="AR8" i="69"/>
  <c r="AR27" i="69" s="1"/>
  <c r="AR8" i="68"/>
  <c r="AR27" i="68" s="1"/>
  <c r="AR8" i="54"/>
  <c r="AR27" i="54" s="1"/>
  <c r="AR8" i="87"/>
  <c r="AR27" i="87" s="1"/>
  <c r="AR8" i="88"/>
  <c r="AR27" i="88" s="1"/>
  <c r="AR8" i="12"/>
  <c r="AR27" i="12" s="1"/>
  <c r="AN8" i="92"/>
  <c r="AN27" i="92" s="1"/>
  <c r="AN8" i="91"/>
  <c r="AN27" i="91" s="1"/>
  <c r="AN8" i="69"/>
  <c r="AN27" i="69" s="1"/>
  <c r="AN8" i="68"/>
  <c r="AN27" i="68" s="1"/>
  <c r="AN8" i="87"/>
  <c r="AN27" i="87" s="1"/>
  <c r="AN8" i="54"/>
  <c r="AN27" i="54" s="1"/>
  <c r="AN8" i="88"/>
  <c r="AN27" i="88" s="1"/>
  <c r="AN8" i="12"/>
  <c r="AN27" i="12" s="1"/>
  <c r="AX8" i="92"/>
  <c r="AX27" i="92" s="1"/>
  <c r="AX8" i="69"/>
  <c r="AX27" i="69" s="1"/>
  <c r="AX8" i="68"/>
  <c r="AX27" i="68" s="1"/>
  <c r="AX8" i="91"/>
  <c r="AX27" i="91" s="1"/>
  <c r="AX8" i="54"/>
  <c r="AX27" i="54" s="1"/>
  <c r="AX8" i="88"/>
  <c r="AX27" i="88" s="1"/>
  <c r="AX8" i="87"/>
  <c r="AX27" i="87" s="1"/>
  <c r="AX8" i="12"/>
  <c r="AX27" i="12" s="1"/>
  <c r="F18" i="104"/>
  <c r="F36" i="104" s="1"/>
  <c r="F18" i="101"/>
  <c r="F37" i="101" s="1"/>
  <c r="F21" i="104"/>
  <c r="F39" i="104" s="1"/>
  <c r="F21" i="101"/>
  <c r="F40" i="101" s="1"/>
  <c r="AB8" i="92"/>
  <c r="AB27" i="92" s="1"/>
  <c r="AB8" i="69"/>
  <c r="AB27" i="69" s="1"/>
  <c r="AB8" i="91"/>
  <c r="AB27" i="91" s="1"/>
  <c r="AB8" i="68"/>
  <c r="AB27" i="68" s="1"/>
  <c r="AB8" i="54"/>
  <c r="AB27" i="54" s="1"/>
  <c r="AB8" i="87"/>
  <c r="AB27" i="87" s="1"/>
  <c r="AB8" i="88"/>
  <c r="AB27" i="88" s="1"/>
  <c r="AB8" i="12"/>
  <c r="AB27" i="12" s="1"/>
  <c r="AB8" i="99"/>
  <c r="AB8" i="111"/>
  <c r="AB27" i="111" s="1"/>
  <c r="AB8" i="110"/>
  <c r="AB27" i="110" s="1"/>
  <c r="AG8" i="92"/>
  <c r="AG27" i="92" s="1"/>
  <c r="AG8" i="91"/>
  <c r="AG27" i="91" s="1"/>
  <c r="AG8" i="69"/>
  <c r="AG27" i="69" s="1"/>
  <c r="AG8" i="54"/>
  <c r="AG27" i="54" s="1"/>
  <c r="AG8" i="68"/>
  <c r="AG27" i="68" s="1"/>
  <c r="AG8" i="88"/>
  <c r="AG27" i="88" s="1"/>
  <c r="AG8" i="87"/>
  <c r="AG27" i="87" s="1"/>
  <c r="AG8" i="12"/>
  <c r="AG27" i="12" s="1"/>
  <c r="AP8" i="92"/>
  <c r="AP27" i="92" s="1"/>
  <c r="AP8" i="91"/>
  <c r="AP27" i="91" s="1"/>
  <c r="AP8" i="69"/>
  <c r="AP27" i="69" s="1"/>
  <c r="AP8" i="68"/>
  <c r="AP27" i="68" s="1"/>
  <c r="AP8" i="54"/>
  <c r="AP27" i="54" s="1"/>
  <c r="AP8" i="88"/>
  <c r="AP27" i="88" s="1"/>
  <c r="AP8" i="87"/>
  <c r="AP27" i="87" s="1"/>
  <c r="AP8" i="12"/>
  <c r="AP27" i="12" s="1"/>
  <c r="AV8" i="92"/>
  <c r="AV27" i="92" s="1"/>
  <c r="AV8" i="91"/>
  <c r="AV27" i="91" s="1"/>
  <c r="AV8" i="69"/>
  <c r="AV27" i="69" s="1"/>
  <c r="AV8" i="68"/>
  <c r="AV27" i="68" s="1"/>
  <c r="AV8" i="54"/>
  <c r="AV27" i="54" s="1"/>
  <c r="AV8" i="87"/>
  <c r="AV27" i="87" s="1"/>
  <c r="AV8" i="12"/>
  <c r="AV27" i="12" s="1"/>
  <c r="AV8" i="88"/>
  <c r="AV27" i="88" s="1"/>
  <c r="AJ8" i="92"/>
  <c r="AJ27" i="92" s="1"/>
  <c r="AJ8" i="91"/>
  <c r="AJ27" i="91" s="1"/>
  <c r="AJ8" i="69"/>
  <c r="AJ27" i="69" s="1"/>
  <c r="AJ8" i="68"/>
  <c r="AJ27" i="68" s="1"/>
  <c r="AJ8" i="87"/>
  <c r="AJ27" i="87" s="1"/>
  <c r="AJ8" i="54"/>
  <c r="AJ27" i="54" s="1"/>
  <c r="AJ8" i="12"/>
  <c r="AJ27" i="12" s="1"/>
  <c r="AJ8" i="88"/>
  <c r="AJ27" i="88" s="1"/>
  <c r="AS8" i="91"/>
  <c r="AS27" i="91" s="1"/>
  <c r="AS8" i="69"/>
  <c r="AS27" i="69" s="1"/>
  <c r="AS8" i="92"/>
  <c r="AS27" i="92" s="1"/>
  <c r="AS8" i="68"/>
  <c r="AS27" i="68" s="1"/>
  <c r="AS8" i="54"/>
  <c r="AS27" i="54" s="1"/>
  <c r="AS8" i="88"/>
  <c r="AS27" i="88" s="1"/>
  <c r="AS8" i="87"/>
  <c r="AS27" i="87" s="1"/>
  <c r="AS8" i="12"/>
  <c r="AS27" i="12" s="1"/>
  <c r="AO8" i="92"/>
  <c r="AO27" i="92" s="1"/>
  <c r="AO8" i="91"/>
  <c r="AO27" i="91" s="1"/>
  <c r="AO8" i="69"/>
  <c r="AO27" i="69" s="1"/>
  <c r="AO8" i="54"/>
  <c r="AO27" i="54" s="1"/>
  <c r="AO8" i="68"/>
  <c r="AO27" i="68" s="1"/>
  <c r="AO8" i="88"/>
  <c r="AO27" i="88" s="1"/>
  <c r="AO8" i="87"/>
  <c r="AO27" i="87" s="1"/>
  <c r="AO8" i="12"/>
  <c r="AO27" i="12" s="1"/>
  <c r="L8" i="92"/>
  <c r="L27" i="92" s="1"/>
  <c r="L8" i="91"/>
  <c r="L27" i="91" s="1"/>
  <c r="L8" i="69"/>
  <c r="L27" i="69" s="1"/>
  <c r="L8" i="68"/>
  <c r="L27" i="68" s="1"/>
  <c r="L8" i="54"/>
  <c r="L27" i="54" s="1"/>
  <c r="L8" i="87"/>
  <c r="L27" i="87" s="1"/>
  <c r="L8" i="88"/>
  <c r="L27" i="88" s="1"/>
  <c r="L8" i="12"/>
  <c r="L27" i="12" s="1"/>
  <c r="L8" i="99"/>
  <c r="L8" i="111"/>
  <c r="L27" i="111" s="1"/>
  <c r="L8" i="110"/>
  <c r="L27" i="110" s="1"/>
  <c r="AL8" i="92"/>
  <c r="AL27" i="92" s="1"/>
  <c r="AL8" i="91"/>
  <c r="AL27" i="91" s="1"/>
  <c r="AL8" i="69"/>
  <c r="AL27" i="69" s="1"/>
  <c r="AL8" i="68"/>
  <c r="AL27" i="68" s="1"/>
  <c r="AL8" i="54"/>
  <c r="AL27" i="54" s="1"/>
  <c r="AL8" i="88"/>
  <c r="AL27" i="88" s="1"/>
  <c r="AL8" i="87"/>
  <c r="AL27" i="87" s="1"/>
  <c r="AL8" i="12"/>
  <c r="AL27" i="12" s="1"/>
  <c r="AH8" i="92"/>
  <c r="AH27" i="92" s="1"/>
  <c r="AH8" i="91"/>
  <c r="AH27" i="91" s="1"/>
  <c r="AH8" i="69"/>
  <c r="AH27" i="69" s="1"/>
  <c r="AH8" i="68"/>
  <c r="AH27" i="68" s="1"/>
  <c r="AH8" i="54"/>
  <c r="AH27" i="54" s="1"/>
  <c r="AH8" i="88"/>
  <c r="AH27" i="88" s="1"/>
  <c r="AH8" i="87"/>
  <c r="AH27" i="87" s="1"/>
  <c r="AH8" i="12"/>
  <c r="AH27" i="12" s="1"/>
  <c r="AU8" i="92"/>
  <c r="AU27" i="92" s="1"/>
  <c r="AU8" i="91"/>
  <c r="AU27" i="91" s="1"/>
  <c r="AU8" i="68"/>
  <c r="AU27" i="68" s="1"/>
  <c r="AU8" i="69"/>
  <c r="AU27" i="69" s="1"/>
  <c r="AU8" i="54"/>
  <c r="AU27" i="54" s="1"/>
  <c r="AU8" i="87"/>
  <c r="AU27" i="87" s="1"/>
  <c r="AU8" i="88"/>
  <c r="AU27" i="88" s="1"/>
  <c r="AU8" i="12"/>
  <c r="AU27" i="12" s="1"/>
  <c r="AQ8" i="92"/>
  <c r="AQ27" i="92" s="1"/>
  <c r="AQ8" i="91"/>
  <c r="AQ27" i="91" s="1"/>
  <c r="AQ8" i="69"/>
  <c r="AQ27" i="69" s="1"/>
  <c r="AQ8" i="68"/>
  <c r="AQ27" i="68" s="1"/>
  <c r="AQ8" i="54"/>
  <c r="AQ27" i="54" s="1"/>
  <c r="AQ8" i="87"/>
  <c r="AQ27" i="87" s="1"/>
  <c r="AQ8" i="88"/>
  <c r="AQ27" i="88" s="1"/>
  <c r="AQ8" i="12"/>
  <c r="AQ27" i="12" s="1"/>
  <c r="BA8" i="92"/>
  <c r="BA27" i="92" s="1"/>
  <c r="BA8" i="69"/>
  <c r="BA27" i="69" s="1"/>
  <c r="BA8" i="91"/>
  <c r="BA27" i="91" s="1"/>
  <c r="BA8" i="68"/>
  <c r="BA27" i="68" s="1"/>
  <c r="BA8" i="54"/>
  <c r="BA27" i="54" s="1"/>
  <c r="BA8" i="88"/>
  <c r="BA27" i="88" s="1"/>
  <c r="BA8" i="87"/>
  <c r="BA27" i="87" s="1"/>
  <c r="BA8" i="12"/>
  <c r="BA27" i="12" s="1"/>
  <c r="AW8" i="92"/>
  <c r="AW27" i="92" s="1"/>
  <c r="AW8" i="91"/>
  <c r="AW27" i="91" s="1"/>
  <c r="AW8" i="69"/>
  <c r="AW27" i="69" s="1"/>
  <c r="AW8" i="68"/>
  <c r="AW27" i="68" s="1"/>
  <c r="AW8" i="54"/>
  <c r="AW27" i="54" s="1"/>
  <c r="AW8" i="88"/>
  <c r="AW27" i="88" s="1"/>
  <c r="AW8" i="87"/>
  <c r="AW27" i="87" s="1"/>
  <c r="AW8" i="12"/>
  <c r="AW27" i="12" s="1"/>
  <c r="L9" i="3"/>
  <c r="AV17" i="3"/>
  <c r="AV20" i="3"/>
  <c r="AV9" i="3"/>
  <c r="AV11" i="3"/>
  <c r="AQ9" i="3"/>
  <c r="AW11" i="3"/>
  <c r="AV14" i="3"/>
  <c r="AH9" i="3"/>
  <c r="AI11" i="3"/>
  <c r="AR11" i="3"/>
  <c r="AB14" i="3"/>
  <c r="AG11" i="3"/>
  <c r="AP9" i="3"/>
  <c r="AF9" i="3"/>
  <c r="AO9" i="3"/>
  <c r="AM9" i="3"/>
  <c r="AE9" i="3"/>
  <c r="AN17" i="3"/>
  <c r="BA11" i="3"/>
  <c r="AL9" i="3"/>
  <c r="AU14" i="3"/>
  <c r="AZ9" i="3"/>
  <c r="AK11" i="3"/>
  <c r="AT9" i="3"/>
  <c r="AY14" i="3"/>
  <c r="AJ11" i="3"/>
  <c r="AS9" i="3"/>
  <c r="AX11" i="3"/>
  <c r="BA20" i="3"/>
  <c r="BA14" i="3"/>
  <c r="BA9" i="3"/>
  <c r="BA17" i="3"/>
  <c r="AZ20" i="3"/>
  <c r="AZ17" i="3"/>
  <c r="AZ14" i="3"/>
  <c r="AZ11" i="3"/>
  <c r="AY17" i="3"/>
  <c r="AY11" i="3"/>
  <c r="AY9" i="3"/>
  <c r="AY20" i="3"/>
  <c r="AX20" i="3"/>
  <c r="AX17" i="3"/>
  <c r="AX14" i="3"/>
  <c r="AX9" i="3"/>
  <c r="AW20" i="3"/>
  <c r="AW14" i="3"/>
  <c r="AW9" i="3"/>
  <c r="AW17" i="3"/>
  <c r="AS20" i="3"/>
  <c r="AS14" i="3"/>
  <c r="AS11" i="3"/>
  <c r="AR9" i="3"/>
  <c r="AR17" i="3"/>
  <c r="AR14" i="3"/>
  <c r="AR20" i="3"/>
  <c r="AP17" i="3"/>
  <c r="AP20" i="3"/>
  <c r="AP14" i="3"/>
  <c r="AP11" i="3"/>
  <c r="AO11" i="3"/>
  <c r="AO20" i="3"/>
  <c r="AO17" i="3"/>
  <c r="AO14" i="3"/>
  <c r="AN9" i="3"/>
  <c r="AN14" i="3"/>
  <c r="AN20" i="3"/>
  <c r="AN11" i="3"/>
  <c r="AQ17" i="3"/>
  <c r="AU17" i="3"/>
  <c r="AU20" i="3"/>
  <c r="AU11" i="3"/>
  <c r="AQ14" i="3"/>
  <c r="AU9" i="3"/>
  <c r="AQ20" i="3"/>
  <c r="AS17" i="3"/>
  <c r="AT20" i="3"/>
  <c r="AT17" i="3"/>
  <c r="AT14" i="3"/>
  <c r="AT11" i="3"/>
  <c r="AQ11" i="3"/>
  <c r="AK9" i="3"/>
  <c r="AJ14" i="3"/>
  <c r="AJ17" i="3"/>
  <c r="AJ9" i="3"/>
  <c r="AI14" i="3"/>
  <c r="AI17" i="3"/>
  <c r="AI9" i="3"/>
  <c r="AH20" i="3"/>
  <c r="AG20" i="3"/>
  <c r="AG14" i="3"/>
  <c r="AG9" i="3"/>
  <c r="AF20" i="3"/>
  <c r="AF14" i="3"/>
  <c r="AF11" i="3"/>
  <c r="AF17" i="3"/>
  <c r="AE11" i="3"/>
  <c r="AE20" i="3"/>
  <c r="AE14" i="3"/>
  <c r="AE17" i="3"/>
  <c r="AM20" i="3"/>
  <c r="AM11" i="3"/>
  <c r="AJ20" i="3"/>
  <c r="AH14" i="3"/>
  <c r="AI20" i="3"/>
  <c r="AM17" i="3"/>
  <c r="AM14" i="3"/>
  <c r="AL20" i="3"/>
  <c r="AL14" i="3"/>
  <c r="AK20" i="3"/>
  <c r="AK14" i="3"/>
  <c r="AL17" i="3"/>
  <c r="AH17" i="3"/>
  <c r="AL11" i="3"/>
  <c r="AH11" i="3"/>
  <c r="AK17" i="3"/>
  <c r="AG17" i="3"/>
  <c r="AB17" i="3"/>
  <c r="AB11" i="3"/>
  <c r="AB9" i="3"/>
  <c r="AB20" i="3"/>
  <c r="L20" i="3"/>
  <c r="L14" i="3"/>
  <c r="L17" i="3"/>
  <c r="L11" i="3"/>
  <c r="CG12" i="83" l="1"/>
  <c r="CG26" i="83" s="1"/>
  <c r="CG12" i="89"/>
  <c r="CG26" i="89" s="1"/>
  <c r="CG12" i="90"/>
  <c r="CG26" i="90" s="1"/>
  <c r="CG12" i="82"/>
  <c r="CG26" i="82" s="1"/>
  <c r="CD12" i="83"/>
  <c r="CD26" i="83" s="1"/>
  <c r="CD12" i="89"/>
  <c r="CD26" i="89" s="1"/>
  <c r="CD12" i="90"/>
  <c r="CD26" i="90" s="1"/>
  <c r="CD12" i="82"/>
  <c r="CD26" i="82" s="1"/>
  <c r="CJ12" i="83"/>
  <c r="CJ26" i="83" s="1"/>
  <c r="CJ12" i="89"/>
  <c r="CJ26" i="89" s="1"/>
  <c r="CJ12" i="90"/>
  <c r="CJ26" i="90" s="1"/>
  <c r="CJ12" i="82"/>
  <c r="CJ26" i="82" s="1"/>
  <c r="CR14" i="83"/>
  <c r="CR28" i="83" s="1"/>
  <c r="CR14" i="89"/>
  <c r="CR28" i="89" s="1"/>
  <c r="CR14" i="90"/>
  <c r="CR28" i="90" s="1"/>
  <c r="CR14" i="82"/>
  <c r="CR28" i="82" s="1"/>
  <c r="CH14" i="83"/>
  <c r="CH28" i="83" s="1"/>
  <c r="CH14" i="89"/>
  <c r="CH28" i="89" s="1"/>
  <c r="CH14" i="90"/>
  <c r="CH28" i="90" s="1"/>
  <c r="CH14" i="82"/>
  <c r="CH28" i="82" s="1"/>
  <c r="BF16" i="83"/>
  <c r="BF30" i="83" s="1"/>
  <c r="BF16" i="89"/>
  <c r="BF30" i="89" s="1"/>
  <c r="BF16" i="90"/>
  <c r="BF30" i="90" s="1"/>
  <c r="BF16" i="82"/>
  <c r="BF30" i="82" s="1"/>
  <c r="CT16" i="83"/>
  <c r="CT30" i="83" s="1"/>
  <c r="CT16" i="89"/>
  <c r="CT30" i="89" s="1"/>
  <c r="CT16" i="90"/>
  <c r="CT30" i="90" s="1"/>
  <c r="CT16" i="82"/>
  <c r="CT30" i="82" s="1"/>
  <c r="CC16" i="83"/>
  <c r="CC30" i="83" s="1"/>
  <c r="CC16" i="89"/>
  <c r="CC30" i="89" s="1"/>
  <c r="CC16" i="90"/>
  <c r="CC30" i="90" s="1"/>
  <c r="CC16" i="82"/>
  <c r="CC30" i="82" s="1"/>
  <c r="CB12" i="83"/>
  <c r="CB26" i="83" s="1"/>
  <c r="CB12" i="89"/>
  <c r="CB26" i="89" s="1"/>
  <c r="CB12" i="90"/>
  <c r="CB26" i="90" s="1"/>
  <c r="CB12" i="82"/>
  <c r="CB26" i="82" s="1"/>
  <c r="BZ14" i="83"/>
  <c r="BZ28" i="83" s="1"/>
  <c r="BZ14" i="89"/>
  <c r="BZ28" i="89" s="1"/>
  <c r="BZ14" i="90"/>
  <c r="BZ28" i="90" s="1"/>
  <c r="BZ14" i="82"/>
  <c r="BZ28" i="82" s="1"/>
  <c r="CO10" i="83"/>
  <c r="CO24" i="83" s="1"/>
  <c r="CO10" i="90"/>
  <c r="CO24" i="90" s="1"/>
  <c r="CO10" i="89"/>
  <c r="CO24" i="89" s="1"/>
  <c r="CO10" i="82"/>
  <c r="CO24" i="82" s="1"/>
  <c r="CI12" i="83"/>
  <c r="CI26" i="83" s="1"/>
  <c r="CI12" i="89"/>
  <c r="CI26" i="89" s="1"/>
  <c r="CI12" i="90"/>
  <c r="CI26" i="90" s="1"/>
  <c r="CI12" i="82"/>
  <c r="CI26" i="82" s="1"/>
  <c r="CL16" i="83"/>
  <c r="CL30" i="83" s="1"/>
  <c r="CL16" i="89"/>
  <c r="CL30" i="89" s="1"/>
  <c r="CL16" i="90"/>
  <c r="CL30" i="90" s="1"/>
  <c r="CL16" i="82"/>
  <c r="CL30" i="82" s="1"/>
  <c r="CE10" i="83"/>
  <c r="CE24" i="83" s="1"/>
  <c r="CE10" i="89"/>
  <c r="CE24" i="89" s="1"/>
  <c r="CE10" i="90"/>
  <c r="CE24" i="90" s="1"/>
  <c r="CE10" i="82"/>
  <c r="CE24" i="82" s="1"/>
  <c r="CP12" i="89"/>
  <c r="CP26" i="89" s="1"/>
  <c r="CP12" i="83"/>
  <c r="CP26" i="83" s="1"/>
  <c r="CP12" i="90"/>
  <c r="CP26" i="90" s="1"/>
  <c r="CP12" i="82"/>
  <c r="CP26" i="82" s="1"/>
  <c r="L8" i="102"/>
  <c r="L26" i="102" s="1"/>
  <c r="L8" i="103"/>
  <c r="L26" i="103" s="1"/>
  <c r="AD8" i="102"/>
  <c r="AD26" i="102" s="1"/>
  <c r="AD8" i="103"/>
  <c r="AD26" i="103" s="1"/>
  <c r="BV10" i="83"/>
  <c r="BV24" i="83" s="1"/>
  <c r="BV10" i="89"/>
  <c r="BV24" i="89" s="1"/>
  <c r="BV10" i="90"/>
  <c r="BV24" i="90" s="1"/>
  <c r="BV10" i="82"/>
  <c r="BV24" i="82" s="1"/>
  <c r="CE12" i="83"/>
  <c r="CE26" i="83" s="1"/>
  <c r="CE12" i="89"/>
  <c r="CE26" i="89" s="1"/>
  <c r="CE12" i="82"/>
  <c r="CE26" i="82" s="1"/>
  <c r="CE12" i="90"/>
  <c r="CE26" i="90" s="1"/>
  <c r="CD16" i="83"/>
  <c r="CD30" i="83" s="1"/>
  <c r="CD16" i="89"/>
  <c r="CD30" i="89" s="1"/>
  <c r="CD16" i="90"/>
  <c r="CD30" i="90" s="1"/>
  <c r="CD16" i="82"/>
  <c r="CD30" i="82" s="1"/>
  <c r="BZ10" i="83"/>
  <c r="BZ24" i="83" s="1"/>
  <c r="BZ10" i="90"/>
  <c r="BZ24" i="90" s="1"/>
  <c r="BZ10" i="82"/>
  <c r="BZ24" i="82" s="1"/>
  <c r="BZ10" i="89"/>
  <c r="BZ24" i="89" s="1"/>
  <c r="CC14" i="83"/>
  <c r="CC28" i="83" s="1"/>
  <c r="CC14" i="89"/>
  <c r="CC28" i="89" s="1"/>
  <c r="CC14" i="90"/>
  <c r="CC28" i="90" s="1"/>
  <c r="CC14" i="82"/>
  <c r="CC28" i="82" s="1"/>
  <c r="CN12" i="83"/>
  <c r="CN26" i="83" s="1"/>
  <c r="CN12" i="82"/>
  <c r="CN26" i="82" s="1"/>
  <c r="CN12" i="90"/>
  <c r="CN26" i="90" s="1"/>
  <c r="CN12" i="89"/>
  <c r="CN26" i="89" s="1"/>
  <c r="CO16" i="83"/>
  <c r="CO30" i="83" s="1"/>
  <c r="CO16" i="89"/>
  <c r="CO30" i="89" s="1"/>
  <c r="CO16" i="82"/>
  <c r="CO30" i="82" s="1"/>
  <c r="CO16" i="90"/>
  <c r="CO30" i="90" s="1"/>
  <c r="CI14" i="83"/>
  <c r="CI28" i="83" s="1"/>
  <c r="CI14" i="89"/>
  <c r="CI28" i="89" s="1"/>
  <c r="CI14" i="90"/>
  <c r="CI28" i="90" s="1"/>
  <c r="CI14" i="82"/>
  <c r="CI28" i="82" s="1"/>
  <c r="CL12" i="83"/>
  <c r="CL26" i="83" s="1"/>
  <c r="CL12" i="90"/>
  <c r="CL26" i="90" s="1"/>
  <c r="CL12" i="89"/>
  <c r="CL26" i="89" s="1"/>
  <c r="CL12" i="82"/>
  <c r="CL26" i="82" s="1"/>
  <c r="CQ12" i="89"/>
  <c r="CQ26" i="89" s="1"/>
  <c r="CQ12" i="83"/>
  <c r="CQ26" i="83" s="1"/>
  <c r="CQ12" i="90"/>
  <c r="CQ26" i="90" s="1"/>
  <c r="CQ12" i="82"/>
  <c r="CQ26" i="82" s="1"/>
  <c r="CS10" i="89"/>
  <c r="CS24" i="89" s="1"/>
  <c r="CS10" i="90"/>
  <c r="CS24" i="90" s="1"/>
  <c r="CS10" i="82"/>
  <c r="CS24" i="82" s="1"/>
  <c r="CS10" i="83"/>
  <c r="CS24" i="83" s="1"/>
  <c r="CU12" i="83"/>
  <c r="CU26" i="83" s="1"/>
  <c r="CU12" i="89"/>
  <c r="CU26" i="89" s="1"/>
  <c r="CU12" i="82"/>
  <c r="CU26" i="82" s="1"/>
  <c r="CU12" i="90"/>
  <c r="CU26" i="90" s="1"/>
  <c r="CQ10" i="83"/>
  <c r="CQ24" i="83" s="1"/>
  <c r="CQ10" i="89"/>
  <c r="CQ24" i="89" s="1"/>
  <c r="CQ10" i="90"/>
  <c r="CQ24" i="90" s="1"/>
  <c r="CQ10" i="82"/>
  <c r="CQ24" i="82" s="1"/>
  <c r="BF12" i="83"/>
  <c r="BF26" i="83" s="1"/>
  <c r="BF12" i="90"/>
  <c r="BF26" i="90" s="1"/>
  <c r="BF12" i="82"/>
  <c r="BF26" i="82" s="1"/>
  <c r="BF12" i="89"/>
  <c r="BF26" i="89" s="1"/>
  <c r="CK16" i="89"/>
  <c r="CK30" i="89" s="1"/>
  <c r="CK16" i="83"/>
  <c r="CK30" i="83" s="1"/>
  <c r="CK16" i="90"/>
  <c r="CK30" i="90" s="1"/>
  <c r="CK16" i="82"/>
  <c r="CK30" i="82" s="1"/>
  <c r="CD10" i="89"/>
  <c r="CD24" i="89" s="1"/>
  <c r="CD10" i="90"/>
  <c r="CD24" i="90" s="1"/>
  <c r="CD10" i="83"/>
  <c r="CD24" i="83" s="1"/>
  <c r="CD10" i="82"/>
  <c r="CD24" i="82" s="1"/>
  <c r="BY16" i="83"/>
  <c r="BY30" i="83" s="1"/>
  <c r="BY16" i="89"/>
  <c r="BY30" i="89" s="1"/>
  <c r="BY16" i="90"/>
  <c r="BY30" i="90" s="1"/>
  <c r="BY16" i="82"/>
  <c r="BY30" i="82" s="1"/>
  <c r="CM16" i="83"/>
  <c r="CM30" i="83" s="1"/>
  <c r="CM16" i="89"/>
  <c r="CM30" i="89" s="1"/>
  <c r="CM16" i="90"/>
  <c r="CM30" i="90" s="1"/>
  <c r="CM16" i="82"/>
  <c r="CM30" i="82" s="1"/>
  <c r="CC10" i="89"/>
  <c r="CC24" i="89" s="1"/>
  <c r="CC10" i="83"/>
  <c r="CC24" i="83" s="1"/>
  <c r="CC10" i="82"/>
  <c r="CC24" i="82" s="1"/>
  <c r="CC10" i="90"/>
  <c r="CC24" i="90" s="1"/>
  <c r="CB14" i="83"/>
  <c r="CB28" i="83" s="1"/>
  <c r="CB14" i="89"/>
  <c r="CB28" i="89" s="1"/>
  <c r="CB14" i="82"/>
  <c r="CB28" i="82" s="1"/>
  <c r="CB14" i="90"/>
  <c r="CB28" i="90" s="1"/>
  <c r="CK10" i="83"/>
  <c r="CK24" i="83" s="1"/>
  <c r="CK10" i="89"/>
  <c r="CK24" i="89" s="1"/>
  <c r="CK10" i="90"/>
  <c r="CK24" i="90" s="1"/>
  <c r="CK10" i="82"/>
  <c r="CK24" i="82" s="1"/>
  <c r="CJ14" i="83"/>
  <c r="CJ28" i="83" s="1"/>
  <c r="CJ14" i="89"/>
  <c r="CJ28" i="89" s="1"/>
  <c r="CJ14" i="90"/>
  <c r="CJ28" i="90" s="1"/>
  <c r="CJ14" i="82"/>
  <c r="CJ28" i="82" s="1"/>
  <c r="CU14" i="83"/>
  <c r="CU28" i="83" s="1"/>
  <c r="CU14" i="89"/>
  <c r="CU28" i="89" s="1"/>
  <c r="CU14" i="90"/>
  <c r="CU28" i="90" s="1"/>
  <c r="CU14" i="82"/>
  <c r="CU28" i="82" s="1"/>
  <c r="BO8" i="89"/>
  <c r="BO22" i="89" s="1"/>
  <c r="BO8" i="82"/>
  <c r="BO22" i="82" s="1"/>
  <c r="BO8" i="90"/>
  <c r="BO22" i="90" s="1"/>
  <c r="BO8" i="83"/>
  <c r="BO22" i="83" s="1"/>
  <c r="CE16" i="83"/>
  <c r="CE30" i="83" s="1"/>
  <c r="CE16" i="90"/>
  <c r="CE30" i="90" s="1"/>
  <c r="CE16" i="89"/>
  <c r="CE30" i="89" s="1"/>
  <c r="CE16" i="82"/>
  <c r="CE30" i="82" s="1"/>
  <c r="CG10" i="83"/>
  <c r="CG24" i="83" s="1"/>
  <c r="CG10" i="89"/>
  <c r="CG24" i="89" s="1"/>
  <c r="CG10" i="90"/>
  <c r="CG24" i="90" s="1"/>
  <c r="CG10" i="82"/>
  <c r="CG24" i="82" s="1"/>
  <c r="BZ12" i="89"/>
  <c r="BZ26" i="89" s="1"/>
  <c r="BZ12" i="83"/>
  <c r="BZ26" i="83" s="1"/>
  <c r="BZ12" i="90"/>
  <c r="BZ26" i="90" s="1"/>
  <c r="BZ12" i="82"/>
  <c r="BZ26" i="82" s="1"/>
  <c r="CC12" i="83"/>
  <c r="CC26" i="83" s="1"/>
  <c r="CC12" i="89"/>
  <c r="CC26" i="89" s="1"/>
  <c r="CC12" i="90"/>
  <c r="CC26" i="90" s="1"/>
  <c r="CC12" i="82"/>
  <c r="CC26" i="82" s="1"/>
  <c r="CN14" i="89"/>
  <c r="CN28" i="89" s="1"/>
  <c r="CN14" i="90"/>
  <c r="CN28" i="90" s="1"/>
  <c r="CN14" i="82"/>
  <c r="CN28" i="82" s="1"/>
  <c r="CN14" i="83"/>
  <c r="CN28" i="83" s="1"/>
  <c r="CO14" i="83"/>
  <c r="CO28" i="83" s="1"/>
  <c r="CO14" i="89"/>
  <c r="CO28" i="89" s="1"/>
  <c r="CO14" i="90"/>
  <c r="CO28" i="90" s="1"/>
  <c r="CO14" i="82"/>
  <c r="CO28" i="82" s="1"/>
  <c r="CI16" i="89"/>
  <c r="CI30" i="89" s="1"/>
  <c r="CI16" i="83"/>
  <c r="CI30" i="83" s="1"/>
  <c r="CI16" i="82"/>
  <c r="CI30" i="82" s="1"/>
  <c r="CI16" i="90"/>
  <c r="CI30" i="90" s="1"/>
  <c r="CL14" i="89"/>
  <c r="CL28" i="89" s="1"/>
  <c r="CL14" i="83"/>
  <c r="CL28" i="83" s="1"/>
  <c r="CL14" i="82"/>
  <c r="CL28" i="82" s="1"/>
  <c r="CL14" i="90"/>
  <c r="CL28" i="90" s="1"/>
  <c r="CQ16" i="83"/>
  <c r="CQ30" i="83" s="1"/>
  <c r="CQ16" i="89"/>
  <c r="CQ30" i="89" s="1"/>
  <c r="CQ16" i="90"/>
  <c r="CQ30" i="90" s="1"/>
  <c r="CQ16" i="82"/>
  <c r="CQ30" i="82" s="1"/>
  <c r="CS14" i="89"/>
  <c r="CS28" i="89" s="1"/>
  <c r="CS14" i="83"/>
  <c r="CS28" i="83" s="1"/>
  <c r="CS14" i="90"/>
  <c r="CS28" i="90" s="1"/>
  <c r="CS14" i="82"/>
  <c r="CS28" i="82" s="1"/>
  <c r="CU16" i="83"/>
  <c r="CU30" i="83" s="1"/>
  <c r="CU16" i="89"/>
  <c r="CU30" i="89" s="1"/>
  <c r="CU16" i="90"/>
  <c r="CU30" i="90" s="1"/>
  <c r="CU16" i="82"/>
  <c r="CU30" i="82" s="1"/>
  <c r="CO12" i="89"/>
  <c r="CO26" i="89" s="1"/>
  <c r="CO12" i="82"/>
  <c r="CO26" i="82" s="1"/>
  <c r="CO12" i="83"/>
  <c r="CO26" i="83" s="1"/>
  <c r="CO12" i="90"/>
  <c r="CO26" i="90" s="1"/>
  <c r="AB8" i="103"/>
  <c r="AB26" i="103" s="1"/>
  <c r="AB8" i="102"/>
  <c r="AB26" i="102" s="1"/>
  <c r="CB10" i="89"/>
  <c r="CB24" i="89" s="1"/>
  <c r="CB10" i="83"/>
  <c r="CB24" i="83" s="1"/>
  <c r="CB10" i="82"/>
  <c r="CB24" i="82" s="1"/>
  <c r="CB10" i="90"/>
  <c r="CB24" i="90" s="1"/>
  <c r="CA12" i="89"/>
  <c r="CA26" i="89" s="1"/>
  <c r="CA12" i="90"/>
  <c r="CA26" i="90" s="1"/>
  <c r="CA12" i="82"/>
  <c r="CA26" i="82" s="1"/>
  <c r="CA12" i="83"/>
  <c r="CA26" i="83" s="1"/>
  <c r="CM12" i="83"/>
  <c r="CM26" i="83" s="1"/>
  <c r="CM12" i="82"/>
  <c r="CM26" i="82" s="1"/>
  <c r="CM12" i="89"/>
  <c r="CM26" i="89" s="1"/>
  <c r="CM12" i="90"/>
  <c r="CM26" i="90" s="1"/>
  <c r="CL10" i="83"/>
  <c r="CL24" i="83" s="1"/>
  <c r="CL10" i="89"/>
  <c r="CL24" i="89" s="1"/>
  <c r="CL10" i="90"/>
  <c r="CL24" i="90" s="1"/>
  <c r="CL10" i="82"/>
  <c r="CL24" i="82" s="1"/>
  <c r="CF10" i="83"/>
  <c r="CF24" i="83" s="1"/>
  <c r="CF10" i="89"/>
  <c r="CF24" i="89" s="1"/>
  <c r="CF10" i="90"/>
  <c r="CF24" i="90" s="1"/>
  <c r="CF10" i="82"/>
  <c r="CF24" i="82" s="1"/>
  <c r="CG14" i="83"/>
  <c r="CG28" i="83" s="1"/>
  <c r="CG14" i="89"/>
  <c r="CG28" i="89" s="1"/>
  <c r="CG14" i="90"/>
  <c r="CG28" i="90" s="1"/>
  <c r="CG14" i="82"/>
  <c r="CG28" i="82" s="1"/>
  <c r="CA16" i="83"/>
  <c r="CA30" i="83" s="1"/>
  <c r="CA16" i="89"/>
  <c r="CA30" i="89" s="1"/>
  <c r="CA16" i="90"/>
  <c r="CA30" i="90" s="1"/>
  <c r="CA16" i="82"/>
  <c r="CA30" i="82" s="1"/>
  <c r="CH12" i="83"/>
  <c r="CH26" i="83" s="1"/>
  <c r="CH12" i="89"/>
  <c r="CH26" i="89" s="1"/>
  <c r="CH12" i="90"/>
  <c r="CH26" i="90" s="1"/>
  <c r="CH12" i="82"/>
  <c r="CH26" i="82" s="1"/>
  <c r="CJ16" i="89"/>
  <c r="CJ30" i="89" s="1"/>
  <c r="CJ16" i="83"/>
  <c r="CJ30" i="83" s="1"/>
  <c r="CJ16" i="82"/>
  <c r="CJ30" i="82" s="1"/>
  <c r="CJ16" i="90"/>
  <c r="CJ30" i="90" s="1"/>
  <c r="CR16" i="83"/>
  <c r="CR30" i="83" s="1"/>
  <c r="CR16" i="89"/>
  <c r="CR30" i="89" s="1"/>
  <c r="CR16" i="90"/>
  <c r="CR30" i="90" s="1"/>
  <c r="CR16" i="82"/>
  <c r="CR30" i="82" s="1"/>
  <c r="CS12" i="83"/>
  <c r="CS26" i="83" s="1"/>
  <c r="CS12" i="89"/>
  <c r="CS26" i="89" s="1"/>
  <c r="CS12" i="90"/>
  <c r="CS26" i="90" s="1"/>
  <c r="CS12" i="82"/>
  <c r="CS26" i="82" s="1"/>
  <c r="CP14" i="83"/>
  <c r="CP28" i="83" s="1"/>
  <c r="CP14" i="89"/>
  <c r="CP28" i="89" s="1"/>
  <c r="CP14" i="90"/>
  <c r="CP28" i="90" s="1"/>
  <c r="CP14" i="82"/>
  <c r="CP28" i="82" s="1"/>
  <c r="BV16" i="83"/>
  <c r="BV30" i="83" s="1"/>
  <c r="BV16" i="89"/>
  <c r="BV30" i="89" s="1"/>
  <c r="BV16" i="90"/>
  <c r="BV30" i="90" s="1"/>
  <c r="BV16" i="82"/>
  <c r="BV30" i="82" s="1"/>
  <c r="CB16" i="83"/>
  <c r="CB30" i="83" s="1"/>
  <c r="CB16" i="89"/>
  <c r="CB30" i="89" s="1"/>
  <c r="CB16" i="90"/>
  <c r="CB30" i="90" s="1"/>
  <c r="CB16" i="82"/>
  <c r="CB30" i="82" s="1"/>
  <c r="CQ14" i="83"/>
  <c r="CQ28" i="83" s="1"/>
  <c r="CQ14" i="89"/>
  <c r="CQ28" i="89" s="1"/>
  <c r="CQ14" i="90"/>
  <c r="CQ28" i="90" s="1"/>
  <c r="CQ14" i="82"/>
  <c r="CQ28" i="82" s="1"/>
  <c r="CF14" i="83"/>
  <c r="CF28" i="83" s="1"/>
  <c r="CF14" i="89"/>
  <c r="CF28" i="89" s="1"/>
  <c r="CF14" i="90"/>
  <c r="CF28" i="90" s="1"/>
  <c r="CF14" i="82"/>
  <c r="CF28" i="82" s="1"/>
  <c r="CN10" i="83"/>
  <c r="CN24" i="83" s="1"/>
  <c r="CN10" i="90"/>
  <c r="CN24" i="90" s="1"/>
  <c r="CN10" i="89"/>
  <c r="CN24" i="89" s="1"/>
  <c r="CN10" i="82"/>
  <c r="CN24" i="82" s="1"/>
  <c r="BF10" i="83"/>
  <c r="BF24" i="83" s="1"/>
  <c r="BF10" i="89"/>
  <c r="BF24" i="89" s="1"/>
  <c r="BF10" i="90"/>
  <c r="BF24" i="90" s="1"/>
  <c r="BF10" i="82"/>
  <c r="BF24" i="82" s="1"/>
  <c r="CF12" i="89"/>
  <c r="CF26" i="89" s="1"/>
  <c r="CF12" i="90"/>
  <c r="CF26" i="90" s="1"/>
  <c r="CF12" i="82"/>
  <c r="CF26" i="82" s="1"/>
  <c r="CF12" i="83"/>
  <c r="CF26" i="83" s="1"/>
  <c r="CG16" i="83"/>
  <c r="CG30" i="83" s="1"/>
  <c r="CG16" i="89"/>
  <c r="CG30" i="89" s="1"/>
  <c r="CG16" i="90"/>
  <c r="CG30" i="90" s="1"/>
  <c r="CG16" i="82"/>
  <c r="CG30" i="82" s="1"/>
  <c r="BZ16" i="89"/>
  <c r="BZ30" i="89" s="1"/>
  <c r="BZ16" i="83"/>
  <c r="BZ30" i="83" s="1"/>
  <c r="BZ16" i="90"/>
  <c r="BZ30" i="90" s="1"/>
  <c r="BZ16" i="82"/>
  <c r="BZ30" i="82" s="1"/>
  <c r="CN16" i="83"/>
  <c r="CN30" i="83" s="1"/>
  <c r="CN16" i="89"/>
  <c r="CN30" i="89" s="1"/>
  <c r="CN16" i="90"/>
  <c r="CN30" i="90" s="1"/>
  <c r="CN16" i="82"/>
  <c r="CN30" i="82" s="1"/>
  <c r="CK14" i="83"/>
  <c r="CK28" i="83" s="1"/>
  <c r="CK14" i="89"/>
  <c r="CK28" i="89" s="1"/>
  <c r="CK14" i="82"/>
  <c r="CK28" i="82" s="1"/>
  <c r="CK14" i="90"/>
  <c r="CK28" i="90" s="1"/>
  <c r="CI10" i="83"/>
  <c r="CI24" i="83" s="1"/>
  <c r="CI10" i="89"/>
  <c r="CI24" i="89" s="1"/>
  <c r="CI10" i="82"/>
  <c r="CI24" i="82" s="1"/>
  <c r="CI10" i="90"/>
  <c r="CI24" i="90" s="1"/>
  <c r="CT10" i="89"/>
  <c r="CT24" i="89" s="1"/>
  <c r="CT10" i="90"/>
  <c r="CT24" i="90" s="1"/>
  <c r="CT10" i="83"/>
  <c r="CT24" i="83" s="1"/>
  <c r="CT10" i="82"/>
  <c r="CT24" i="82" s="1"/>
  <c r="CR10" i="89"/>
  <c r="CR24" i="89" s="1"/>
  <c r="CR10" i="83"/>
  <c r="CR24" i="83" s="1"/>
  <c r="CR10" i="82"/>
  <c r="CR24" i="82" s="1"/>
  <c r="CR10" i="90"/>
  <c r="CR24" i="90" s="1"/>
  <c r="CA10" i="83"/>
  <c r="CA24" i="83" s="1"/>
  <c r="CA10" i="90"/>
  <c r="CA24" i="90" s="1"/>
  <c r="CA10" i="82"/>
  <c r="CA24" i="82" s="1"/>
  <c r="CA10" i="89"/>
  <c r="CA24" i="89" s="1"/>
  <c r="CP10" i="83"/>
  <c r="CP24" i="83" s="1"/>
  <c r="CP10" i="89"/>
  <c r="CP24" i="89" s="1"/>
  <c r="CP10" i="90"/>
  <c r="CP24" i="90" s="1"/>
  <c r="CP10" i="82"/>
  <c r="CP24" i="82" s="1"/>
  <c r="BY12" i="89"/>
  <c r="BY26" i="89" s="1"/>
  <c r="BY12" i="83"/>
  <c r="BY26" i="83" s="1"/>
  <c r="BY12" i="82"/>
  <c r="BY26" i="82" s="1"/>
  <c r="BY12" i="90"/>
  <c r="BY26" i="90" s="1"/>
  <c r="CH16" i="83"/>
  <c r="CH30" i="83" s="1"/>
  <c r="CH16" i="82"/>
  <c r="CH30" i="82" s="1"/>
  <c r="CH16" i="89"/>
  <c r="CH30" i="89" s="1"/>
  <c r="CH16" i="90"/>
  <c r="CH30" i="90" s="1"/>
  <c r="CT14" i="83"/>
  <c r="CT28" i="83" s="1"/>
  <c r="CT14" i="89"/>
  <c r="CT28" i="89" s="1"/>
  <c r="CT14" i="90"/>
  <c r="CT28" i="90" s="1"/>
  <c r="CT14" i="82"/>
  <c r="CT28" i="82" s="1"/>
  <c r="CP16" i="83"/>
  <c r="CP30" i="83" s="1"/>
  <c r="CP16" i="89"/>
  <c r="CP30" i="89" s="1"/>
  <c r="CP16" i="90"/>
  <c r="CP30" i="90" s="1"/>
  <c r="CP16" i="82"/>
  <c r="CP30" i="82" s="1"/>
  <c r="BY10" i="83"/>
  <c r="BY24" i="83" s="1"/>
  <c r="BY10" i="90"/>
  <c r="BY24" i="90" s="1"/>
  <c r="BY10" i="89"/>
  <c r="BY24" i="89" s="1"/>
  <c r="BY10" i="82"/>
  <c r="BY24" i="82" s="1"/>
  <c r="CK12" i="83"/>
  <c r="CK26" i="83" s="1"/>
  <c r="CK12" i="89"/>
  <c r="CK26" i="89" s="1"/>
  <c r="CK12" i="90"/>
  <c r="CK26" i="90" s="1"/>
  <c r="CK12" i="82"/>
  <c r="CK26" i="82" s="1"/>
  <c r="CS16" i="83"/>
  <c r="CS30" i="83" s="1"/>
  <c r="CS16" i="89"/>
  <c r="CS30" i="89" s="1"/>
  <c r="CS16" i="90"/>
  <c r="CS30" i="90" s="1"/>
  <c r="CS16" i="82"/>
  <c r="CS30" i="82" s="1"/>
  <c r="BV14" i="89"/>
  <c r="BV28" i="89" s="1"/>
  <c r="BV14" i="83"/>
  <c r="BV28" i="83" s="1"/>
  <c r="BV14" i="82"/>
  <c r="BV28" i="82" s="1"/>
  <c r="BV14" i="90"/>
  <c r="BV28" i="90" s="1"/>
  <c r="CA14" i="83"/>
  <c r="CA28" i="83" s="1"/>
  <c r="CA14" i="89"/>
  <c r="CA28" i="89" s="1"/>
  <c r="CA14" i="90"/>
  <c r="CA28" i="90" s="1"/>
  <c r="CA14" i="82"/>
  <c r="CA28" i="82" s="1"/>
  <c r="BF14" i="89"/>
  <c r="BF28" i="89" s="1"/>
  <c r="BF14" i="83"/>
  <c r="BF28" i="83" s="1"/>
  <c r="BF14" i="82"/>
  <c r="BF28" i="82" s="1"/>
  <c r="BF14" i="90"/>
  <c r="BF28" i="90" s="1"/>
  <c r="CE14" i="83"/>
  <c r="CE28" i="83" s="1"/>
  <c r="CE14" i="89"/>
  <c r="CE28" i="89" s="1"/>
  <c r="CE14" i="90"/>
  <c r="CE28" i="90" s="1"/>
  <c r="CE14" i="82"/>
  <c r="CE28" i="82" s="1"/>
  <c r="CF16" i="83"/>
  <c r="CF30" i="83" s="1"/>
  <c r="CF16" i="90"/>
  <c r="CF30" i="90" s="1"/>
  <c r="CF16" i="89"/>
  <c r="CF30" i="89" s="1"/>
  <c r="CF16" i="82"/>
  <c r="CF30" i="82" s="1"/>
  <c r="BY14" i="83"/>
  <c r="BY28" i="83" s="1"/>
  <c r="BY14" i="89"/>
  <c r="BY28" i="89" s="1"/>
  <c r="BY14" i="90"/>
  <c r="BY28" i="90" s="1"/>
  <c r="BY14" i="82"/>
  <c r="BY28" i="82" s="1"/>
  <c r="CD14" i="83"/>
  <c r="CD28" i="83" s="1"/>
  <c r="CD14" i="89"/>
  <c r="CD28" i="89" s="1"/>
  <c r="CD14" i="90"/>
  <c r="CD28" i="90" s="1"/>
  <c r="CD14" i="82"/>
  <c r="CD28" i="82" s="1"/>
  <c r="CM14" i="89"/>
  <c r="CM28" i="89" s="1"/>
  <c r="CM14" i="83"/>
  <c r="CM28" i="83" s="1"/>
  <c r="CM14" i="82"/>
  <c r="CM28" i="82" s="1"/>
  <c r="CM14" i="90"/>
  <c r="CM28" i="90" s="1"/>
  <c r="CH10" i="83"/>
  <c r="CH24" i="83" s="1"/>
  <c r="CH10" i="89"/>
  <c r="CH24" i="89" s="1"/>
  <c r="CH10" i="90"/>
  <c r="CH24" i="90" s="1"/>
  <c r="CH10" i="82"/>
  <c r="CH24" i="82" s="1"/>
  <c r="CJ10" i="83"/>
  <c r="CJ24" i="83" s="1"/>
  <c r="CJ10" i="89"/>
  <c r="CJ24" i="89" s="1"/>
  <c r="CJ10" i="90"/>
  <c r="CJ24" i="90" s="1"/>
  <c r="CJ10" i="82"/>
  <c r="CJ24" i="82" s="1"/>
  <c r="CM10" i="83"/>
  <c r="CM24" i="83" s="1"/>
  <c r="CM10" i="89"/>
  <c r="CM24" i="89" s="1"/>
  <c r="CM10" i="90"/>
  <c r="CM24" i="90" s="1"/>
  <c r="CM10" i="82"/>
  <c r="CM24" i="82" s="1"/>
  <c r="CR12" i="83"/>
  <c r="CR26" i="83" s="1"/>
  <c r="CR12" i="89"/>
  <c r="CR26" i="89" s="1"/>
  <c r="CR12" i="90"/>
  <c r="CR26" i="90" s="1"/>
  <c r="CR12" i="82"/>
  <c r="CR26" i="82" s="1"/>
  <c r="CT12" i="83"/>
  <c r="CT26" i="83" s="1"/>
  <c r="CT12" i="89"/>
  <c r="CT26" i="89" s="1"/>
  <c r="CT12" i="90"/>
  <c r="CT26" i="90" s="1"/>
  <c r="CT12" i="82"/>
  <c r="CT26" i="82" s="1"/>
  <c r="CU10" i="83"/>
  <c r="CU24" i="83" s="1"/>
  <c r="CU10" i="89"/>
  <c r="CU24" i="89" s="1"/>
  <c r="CU10" i="90"/>
  <c r="CU24" i="90" s="1"/>
  <c r="CU10" i="82"/>
  <c r="CU24" i="82" s="1"/>
  <c r="BV12" i="83"/>
  <c r="BV26" i="83" s="1"/>
  <c r="BV12" i="90"/>
  <c r="BV26" i="90" s="1"/>
  <c r="BV12" i="89"/>
  <c r="BV26" i="89" s="1"/>
  <c r="BV12" i="82"/>
  <c r="BV26" i="82" s="1"/>
  <c r="L14" i="91"/>
  <c r="L33" i="91" s="1"/>
  <c r="L14" i="92"/>
  <c r="L33" i="92" s="1"/>
  <c r="L14" i="68"/>
  <c r="L33" i="68" s="1"/>
  <c r="L14" i="69"/>
  <c r="L33" i="69" s="1"/>
  <c r="L14" i="54"/>
  <c r="L33" i="54" s="1"/>
  <c r="L14" i="87"/>
  <c r="L33" i="87" s="1"/>
  <c r="L14" i="88"/>
  <c r="L33" i="88" s="1"/>
  <c r="L14" i="12"/>
  <c r="L33" i="12" s="1"/>
  <c r="L14" i="99"/>
  <c r="L14" i="111"/>
  <c r="L33" i="111" s="1"/>
  <c r="L14" i="110"/>
  <c r="L33" i="110" s="1"/>
  <c r="AB11" i="92"/>
  <c r="AB30" i="92" s="1"/>
  <c r="AB11" i="91"/>
  <c r="AB30" i="91" s="1"/>
  <c r="AB11" i="69"/>
  <c r="AB30" i="69" s="1"/>
  <c r="AB11" i="68"/>
  <c r="AB30" i="68" s="1"/>
  <c r="AB11" i="54"/>
  <c r="AB30" i="54" s="1"/>
  <c r="AB11" i="88"/>
  <c r="AB30" i="88" s="1"/>
  <c r="AB11" i="87"/>
  <c r="AB30" i="87" s="1"/>
  <c r="AB11" i="99"/>
  <c r="AB11" i="111"/>
  <c r="AB30" i="111" s="1"/>
  <c r="AB11" i="110"/>
  <c r="AB30" i="110" s="1"/>
  <c r="AB11" i="12"/>
  <c r="AB30" i="12" s="1"/>
  <c r="AH11" i="92"/>
  <c r="AH30" i="92" s="1"/>
  <c r="AH11" i="91"/>
  <c r="AH30" i="91" s="1"/>
  <c r="AH11" i="69"/>
  <c r="AH30" i="69" s="1"/>
  <c r="AH11" i="68"/>
  <c r="AH30" i="68" s="1"/>
  <c r="AH11" i="87"/>
  <c r="AH30" i="87" s="1"/>
  <c r="AH11" i="88"/>
  <c r="AH30" i="88" s="1"/>
  <c r="AH11" i="12"/>
  <c r="AH30" i="12" s="1"/>
  <c r="AH11" i="54"/>
  <c r="AH30" i="54" s="1"/>
  <c r="AK14" i="92"/>
  <c r="AK33" i="92" s="1"/>
  <c r="AK14" i="91"/>
  <c r="AK33" i="91" s="1"/>
  <c r="AK14" i="69"/>
  <c r="AK33" i="69" s="1"/>
  <c r="AK14" i="68"/>
  <c r="AK33" i="68" s="1"/>
  <c r="AK14" i="54"/>
  <c r="AK33" i="54" s="1"/>
  <c r="AK14" i="88"/>
  <c r="AK33" i="88" s="1"/>
  <c r="AK14" i="87"/>
  <c r="AK33" i="87" s="1"/>
  <c r="AK14" i="12"/>
  <c r="AK33" i="12" s="1"/>
  <c r="AM14" i="92"/>
  <c r="AM33" i="92" s="1"/>
  <c r="AM14" i="91"/>
  <c r="AM33" i="91" s="1"/>
  <c r="AM14" i="68"/>
  <c r="AM33" i="68" s="1"/>
  <c r="AM14" i="69"/>
  <c r="AM33" i="69" s="1"/>
  <c r="AM14" i="54"/>
  <c r="AM33" i="54" s="1"/>
  <c r="AM14" i="87"/>
  <c r="AM33" i="87" s="1"/>
  <c r="AM14" i="88"/>
  <c r="AM33" i="88" s="1"/>
  <c r="AM14" i="12"/>
  <c r="AM33" i="12" s="1"/>
  <c r="AJ20" i="92"/>
  <c r="AJ39" i="92" s="1"/>
  <c r="AJ20" i="91"/>
  <c r="AJ39" i="91" s="1"/>
  <c r="AJ20" i="69"/>
  <c r="AJ39" i="69" s="1"/>
  <c r="AJ20" i="68"/>
  <c r="AJ39" i="68" s="1"/>
  <c r="AJ20" i="87"/>
  <c r="AJ39" i="87" s="1"/>
  <c r="AJ20" i="88"/>
  <c r="AJ39" i="88" s="1"/>
  <c r="AJ20" i="12"/>
  <c r="AJ39" i="12" s="1"/>
  <c r="AJ20" i="54"/>
  <c r="AJ39" i="54" s="1"/>
  <c r="AE14" i="92"/>
  <c r="AE33" i="92" s="1"/>
  <c r="AE14" i="69"/>
  <c r="AE33" i="69" s="1"/>
  <c r="AE14" i="68"/>
  <c r="AE33" i="68" s="1"/>
  <c r="AE14" i="91"/>
  <c r="AE33" i="91" s="1"/>
  <c r="AE14" i="54"/>
  <c r="AE33" i="54" s="1"/>
  <c r="AE14" i="87"/>
  <c r="AE33" i="87" s="1"/>
  <c r="AE14" i="88"/>
  <c r="AE33" i="88" s="1"/>
  <c r="AE14" i="12"/>
  <c r="AE33" i="12" s="1"/>
  <c r="AF11" i="92"/>
  <c r="AF30" i="92" s="1"/>
  <c r="AF11" i="91"/>
  <c r="AF30" i="91" s="1"/>
  <c r="AF11" i="69"/>
  <c r="AF30" i="69" s="1"/>
  <c r="AF11" i="68"/>
  <c r="AF30" i="68" s="1"/>
  <c r="AF11" i="54"/>
  <c r="AF30" i="54" s="1"/>
  <c r="AF11" i="88"/>
  <c r="AF30" i="88" s="1"/>
  <c r="AF11" i="87"/>
  <c r="AF30" i="87" s="1"/>
  <c r="AF11" i="12"/>
  <c r="AF30" i="12" s="1"/>
  <c r="AG14" i="91"/>
  <c r="AG33" i="91" s="1"/>
  <c r="AG14" i="92"/>
  <c r="AG33" i="92" s="1"/>
  <c r="AG14" i="69"/>
  <c r="AG33" i="69" s="1"/>
  <c r="AG14" i="68"/>
  <c r="AG33" i="68" s="1"/>
  <c r="AG14" i="54"/>
  <c r="AG33" i="54" s="1"/>
  <c r="AG14" i="88"/>
  <c r="AG33" i="88" s="1"/>
  <c r="AG14" i="87"/>
  <c r="AG33" i="87" s="1"/>
  <c r="AG14" i="12"/>
  <c r="AG33" i="12" s="1"/>
  <c r="AI17" i="92"/>
  <c r="AI36" i="92" s="1"/>
  <c r="AI17" i="69"/>
  <c r="AI36" i="69" s="1"/>
  <c r="AI17" i="91"/>
  <c r="AI36" i="91" s="1"/>
  <c r="AI17" i="68"/>
  <c r="AI36" i="68" s="1"/>
  <c r="AI17" i="54"/>
  <c r="AI36" i="54" s="1"/>
  <c r="AI17" i="88"/>
  <c r="AI36" i="88" s="1"/>
  <c r="AI17" i="87"/>
  <c r="AI36" i="87" s="1"/>
  <c r="AI17" i="12"/>
  <c r="AI36" i="12" s="1"/>
  <c r="AJ14" i="92"/>
  <c r="AJ33" i="92" s="1"/>
  <c r="AJ14" i="91"/>
  <c r="AJ33" i="91" s="1"/>
  <c r="AJ14" i="69"/>
  <c r="AJ33" i="69" s="1"/>
  <c r="AJ14" i="68"/>
  <c r="AJ33" i="68" s="1"/>
  <c r="AJ14" i="54"/>
  <c r="AJ33" i="54" s="1"/>
  <c r="AJ14" i="87"/>
  <c r="AJ33" i="87" s="1"/>
  <c r="AJ14" i="12"/>
  <c r="AJ33" i="12" s="1"/>
  <c r="AJ14" i="88"/>
  <c r="AJ33" i="88" s="1"/>
  <c r="AT14" i="92"/>
  <c r="AT33" i="92" s="1"/>
  <c r="AT14" i="91"/>
  <c r="AT33" i="91" s="1"/>
  <c r="AT14" i="69"/>
  <c r="AT33" i="69" s="1"/>
  <c r="AT14" i="68"/>
  <c r="AT33" i="68" s="1"/>
  <c r="AT14" i="88"/>
  <c r="AT33" i="88" s="1"/>
  <c r="AT14" i="54"/>
  <c r="AT33" i="54" s="1"/>
  <c r="AT14" i="87"/>
  <c r="AT33" i="87" s="1"/>
  <c r="AT14" i="12"/>
  <c r="AT33" i="12" s="1"/>
  <c r="AQ20" i="92"/>
  <c r="AQ39" i="92" s="1"/>
  <c r="AQ20" i="91"/>
  <c r="AQ39" i="91" s="1"/>
  <c r="AQ20" i="68"/>
  <c r="AQ39" i="68" s="1"/>
  <c r="AQ20" i="69"/>
  <c r="AQ39" i="69" s="1"/>
  <c r="AQ20" i="54"/>
  <c r="AQ39" i="54" s="1"/>
  <c r="AQ20" i="87"/>
  <c r="AQ39" i="87" s="1"/>
  <c r="AQ20" i="88"/>
  <c r="AQ39" i="88" s="1"/>
  <c r="AQ20" i="12"/>
  <c r="AQ39" i="12" s="1"/>
  <c r="AU20" i="92"/>
  <c r="AU39" i="92" s="1"/>
  <c r="AU20" i="68"/>
  <c r="AU39" i="68" s="1"/>
  <c r="AU20" i="69"/>
  <c r="AU39" i="69" s="1"/>
  <c r="AU20" i="91"/>
  <c r="AU39" i="91" s="1"/>
  <c r="AU20" i="54"/>
  <c r="AU39" i="54" s="1"/>
  <c r="AU20" i="87"/>
  <c r="AU39" i="87" s="1"/>
  <c r="AU20" i="88"/>
  <c r="AU39" i="88" s="1"/>
  <c r="AU20" i="12"/>
  <c r="AU39" i="12" s="1"/>
  <c r="AN20" i="92"/>
  <c r="AN39" i="92" s="1"/>
  <c r="AN20" i="91"/>
  <c r="AN39" i="91" s="1"/>
  <c r="AN20" i="69"/>
  <c r="AN39" i="69" s="1"/>
  <c r="AN20" i="68"/>
  <c r="AN39" i="68" s="1"/>
  <c r="AN20" i="54"/>
  <c r="AN39" i="54" s="1"/>
  <c r="AN20" i="87"/>
  <c r="AN39" i="87" s="1"/>
  <c r="AN20" i="12"/>
  <c r="AN39" i="12" s="1"/>
  <c r="AN20" i="88"/>
  <c r="AN39" i="88" s="1"/>
  <c r="AO17" i="92"/>
  <c r="AO36" i="92" s="1"/>
  <c r="AO17" i="91"/>
  <c r="AO36" i="91" s="1"/>
  <c r="AO17" i="69"/>
  <c r="AO36" i="69" s="1"/>
  <c r="AO17" i="68"/>
  <c r="AO36" i="68" s="1"/>
  <c r="AO17" i="54"/>
  <c r="AO36" i="54" s="1"/>
  <c r="AO17" i="87"/>
  <c r="AO36" i="87" s="1"/>
  <c r="AO17" i="88"/>
  <c r="AO36" i="88" s="1"/>
  <c r="AO17" i="12"/>
  <c r="AO36" i="12" s="1"/>
  <c r="AP14" i="92"/>
  <c r="AP33" i="92" s="1"/>
  <c r="AP14" i="69"/>
  <c r="AP33" i="69" s="1"/>
  <c r="AP14" i="91"/>
  <c r="AP33" i="91" s="1"/>
  <c r="AP14" i="68"/>
  <c r="AP33" i="68" s="1"/>
  <c r="AP14" i="54"/>
  <c r="AP33" i="54" s="1"/>
  <c r="AP14" i="88"/>
  <c r="AP33" i="88" s="1"/>
  <c r="AP14" i="87"/>
  <c r="AP33" i="87" s="1"/>
  <c r="AP14" i="12"/>
  <c r="AP33" i="12" s="1"/>
  <c r="AR14" i="91"/>
  <c r="AR33" i="91" s="1"/>
  <c r="AR14" i="92"/>
  <c r="AR33" i="92" s="1"/>
  <c r="AR14" i="68"/>
  <c r="AR33" i="68" s="1"/>
  <c r="AR14" i="69"/>
  <c r="AR33" i="69" s="1"/>
  <c r="AR14" i="54"/>
  <c r="AR33" i="54" s="1"/>
  <c r="AR14" i="87"/>
  <c r="AR33" i="87" s="1"/>
  <c r="AR14" i="88"/>
  <c r="AR33" i="88" s="1"/>
  <c r="AR14" i="12"/>
  <c r="AR33" i="12" s="1"/>
  <c r="AS14" i="92"/>
  <c r="AS33" i="92" s="1"/>
  <c r="AS14" i="91"/>
  <c r="AS33" i="91" s="1"/>
  <c r="AS14" i="69"/>
  <c r="AS33" i="69" s="1"/>
  <c r="AS14" i="68"/>
  <c r="AS33" i="68" s="1"/>
  <c r="AS14" i="54"/>
  <c r="AS33" i="54" s="1"/>
  <c r="AS14" i="88"/>
  <c r="AS33" i="88" s="1"/>
  <c r="AS14" i="87"/>
  <c r="AS33" i="87" s="1"/>
  <c r="AS14" i="12"/>
  <c r="AS33" i="12" s="1"/>
  <c r="AW14" i="92"/>
  <c r="AW33" i="92" s="1"/>
  <c r="AW14" i="91"/>
  <c r="AW33" i="91" s="1"/>
  <c r="AW14" i="69"/>
  <c r="AW33" i="69" s="1"/>
  <c r="AW14" i="68"/>
  <c r="AW33" i="68" s="1"/>
  <c r="AW14" i="54"/>
  <c r="AW33" i="54" s="1"/>
  <c r="AW14" i="88"/>
  <c r="AW33" i="88" s="1"/>
  <c r="AW14" i="87"/>
  <c r="AW33" i="87" s="1"/>
  <c r="AW14" i="12"/>
  <c r="AW33" i="12" s="1"/>
  <c r="AX17" i="92"/>
  <c r="AX36" i="92" s="1"/>
  <c r="AX17" i="91"/>
  <c r="AX36" i="91" s="1"/>
  <c r="AX17" i="69"/>
  <c r="AX36" i="69" s="1"/>
  <c r="AX17" i="68"/>
  <c r="AX36" i="68" s="1"/>
  <c r="AX17" i="87"/>
  <c r="AX36" i="87" s="1"/>
  <c r="AX17" i="54"/>
  <c r="AX36" i="54" s="1"/>
  <c r="AX17" i="12"/>
  <c r="AX36" i="12" s="1"/>
  <c r="AX17" i="88"/>
  <c r="AX36" i="88" s="1"/>
  <c r="AY11" i="92"/>
  <c r="AY30" i="92" s="1"/>
  <c r="AY11" i="69"/>
  <c r="AY30" i="69" s="1"/>
  <c r="AY11" i="91"/>
  <c r="AY30" i="91" s="1"/>
  <c r="AY11" i="68"/>
  <c r="AY30" i="68" s="1"/>
  <c r="AY11" i="54"/>
  <c r="AY30" i="54" s="1"/>
  <c r="AY11" i="88"/>
  <c r="AY30" i="88" s="1"/>
  <c r="AY11" i="87"/>
  <c r="AY30" i="87" s="1"/>
  <c r="AY11" i="12"/>
  <c r="AY30" i="12" s="1"/>
  <c r="AZ17" i="92"/>
  <c r="AZ36" i="92" s="1"/>
  <c r="AZ17" i="91"/>
  <c r="AZ36" i="91" s="1"/>
  <c r="AZ17" i="69"/>
  <c r="AZ36" i="69" s="1"/>
  <c r="AZ17" i="68"/>
  <c r="AZ36" i="68" s="1"/>
  <c r="AZ17" i="54"/>
  <c r="AZ36" i="54" s="1"/>
  <c r="AZ17" i="88"/>
  <c r="AZ36" i="88" s="1"/>
  <c r="AZ17" i="87"/>
  <c r="AZ36" i="87" s="1"/>
  <c r="AZ17" i="12"/>
  <c r="AZ36" i="12" s="1"/>
  <c r="BA14" i="92"/>
  <c r="BA33" i="92" s="1"/>
  <c r="BA14" i="91"/>
  <c r="BA33" i="91" s="1"/>
  <c r="BA14" i="69"/>
  <c r="BA33" i="69" s="1"/>
  <c r="BA14" i="68"/>
  <c r="BA33" i="68" s="1"/>
  <c r="BA14" i="54"/>
  <c r="BA33" i="54" s="1"/>
  <c r="BA14" i="88"/>
  <c r="BA33" i="88" s="1"/>
  <c r="BA14" i="87"/>
  <c r="BA33" i="87" s="1"/>
  <c r="BA14" i="12"/>
  <c r="BA33" i="12" s="1"/>
  <c r="AJ11" i="92"/>
  <c r="AJ30" i="92" s="1"/>
  <c r="AJ11" i="91"/>
  <c r="AJ30" i="91" s="1"/>
  <c r="AJ11" i="69"/>
  <c r="AJ30" i="69" s="1"/>
  <c r="AJ11" i="68"/>
  <c r="AJ30" i="68" s="1"/>
  <c r="AJ11" i="54"/>
  <c r="AJ30" i="54" s="1"/>
  <c r="AJ11" i="88"/>
  <c r="AJ30" i="88" s="1"/>
  <c r="AJ11" i="87"/>
  <c r="AJ30" i="87" s="1"/>
  <c r="AJ11" i="12"/>
  <c r="AJ30" i="12" s="1"/>
  <c r="AZ9" i="92"/>
  <c r="AZ28" i="92" s="1"/>
  <c r="AZ9" i="91"/>
  <c r="AZ28" i="91" s="1"/>
  <c r="AZ9" i="69"/>
  <c r="AZ28" i="69" s="1"/>
  <c r="AZ9" i="68"/>
  <c r="AZ28" i="68" s="1"/>
  <c r="AZ9" i="54"/>
  <c r="AZ28" i="54" s="1"/>
  <c r="AZ9" i="87"/>
  <c r="AZ28" i="87" s="1"/>
  <c r="AZ9" i="88"/>
  <c r="AZ28" i="88" s="1"/>
  <c r="AZ9" i="12"/>
  <c r="AZ28" i="12" s="1"/>
  <c r="AN17" i="92"/>
  <c r="AN36" i="92" s="1"/>
  <c r="AN17" i="69"/>
  <c r="AN36" i="69" s="1"/>
  <c r="AN17" i="91"/>
  <c r="AN36" i="91" s="1"/>
  <c r="AN17" i="68"/>
  <c r="AN36" i="68" s="1"/>
  <c r="AN17" i="88"/>
  <c r="AN36" i="88" s="1"/>
  <c r="AN17" i="54"/>
  <c r="AN36" i="54" s="1"/>
  <c r="AN17" i="87"/>
  <c r="AN36" i="87" s="1"/>
  <c r="AN17" i="12"/>
  <c r="AN36" i="12" s="1"/>
  <c r="AF9" i="92"/>
  <c r="AF28" i="92" s="1"/>
  <c r="AF9" i="69"/>
  <c r="AF28" i="69" s="1"/>
  <c r="AF9" i="68"/>
  <c r="AF28" i="68" s="1"/>
  <c r="AF9" i="91"/>
  <c r="AF28" i="91" s="1"/>
  <c r="AF9" i="54"/>
  <c r="AF28" i="54" s="1"/>
  <c r="AF9" i="87"/>
  <c r="AF28" i="87" s="1"/>
  <c r="AF9" i="88"/>
  <c r="AF28" i="88" s="1"/>
  <c r="AF9" i="12"/>
  <c r="AF28" i="12" s="1"/>
  <c r="AR11" i="92"/>
  <c r="AR30" i="92" s="1"/>
  <c r="AR11" i="91"/>
  <c r="AR30" i="91" s="1"/>
  <c r="AR11" i="69"/>
  <c r="AR30" i="69" s="1"/>
  <c r="AR11" i="68"/>
  <c r="AR30" i="68" s="1"/>
  <c r="AR11" i="54"/>
  <c r="AR30" i="54" s="1"/>
  <c r="AR11" i="88"/>
  <c r="AR30" i="88" s="1"/>
  <c r="AR11" i="87"/>
  <c r="AR30" i="87" s="1"/>
  <c r="AR11" i="12"/>
  <c r="AR30" i="12" s="1"/>
  <c r="AW11" i="92"/>
  <c r="AW30" i="92" s="1"/>
  <c r="AW11" i="91"/>
  <c r="AW30" i="91" s="1"/>
  <c r="AW11" i="69"/>
  <c r="AW30" i="69" s="1"/>
  <c r="AW11" i="68"/>
  <c r="AW30" i="68" s="1"/>
  <c r="AW11" i="54"/>
  <c r="AW30" i="54" s="1"/>
  <c r="AW11" i="87"/>
  <c r="AW30" i="87" s="1"/>
  <c r="AW11" i="88"/>
  <c r="AW30" i="88" s="1"/>
  <c r="AW11" i="12"/>
  <c r="AW30" i="12" s="1"/>
  <c r="AV20" i="92"/>
  <c r="AV39" i="92" s="1"/>
  <c r="AV20" i="91"/>
  <c r="AV39" i="91" s="1"/>
  <c r="AV20" i="68"/>
  <c r="AV39" i="68" s="1"/>
  <c r="AV20" i="69"/>
  <c r="AV39" i="69" s="1"/>
  <c r="AV20" i="54"/>
  <c r="AV39" i="54" s="1"/>
  <c r="AV20" i="87"/>
  <c r="AV39" i="87" s="1"/>
  <c r="AV20" i="12"/>
  <c r="AV39" i="12" s="1"/>
  <c r="AV20" i="88"/>
  <c r="AV39" i="88" s="1"/>
  <c r="L20" i="92"/>
  <c r="L39" i="92" s="1"/>
  <c r="L20" i="91"/>
  <c r="L39" i="91" s="1"/>
  <c r="L20" i="68"/>
  <c r="L39" i="68" s="1"/>
  <c r="L20" i="69"/>
  <c r="L39" i="69" s="1"/>
  <c r="L20" i="87"/>
  <c r="L39" i="87" s="1"/>
  <c r="L20" i="54"/>
  <c r="L39" i="54" s="1"/>
  <c r="L20" i="12"/>
  <c r="L39" i="12" s="1"/>
  <c r="L20" i="99"/>
  <c r="L20" i="111"/>
  <c r="L39" i="111" s="1"/>
  <c r="L20" i="88"/>
  <c r="L39" i="88" s="1"/>
  <c r="L20" i="110"/>
  <c r="L39" i="110" s="1"/>
  <c r="AL11" i="92"/>
  <c r="AL30" i="92" s="1"/>
  <c r="AL11" i="91"/>
  <c r="AL30" i="91" s="1"/>
  <c r="AL11" i="69"/>
  <c r="AL30" i="69" s="1"/>
  <c r="AL11" i="68"/>
  <c r="AL30" i="68" s="1"/>
  <c r="AL11" i="54"/>
  <c r="AL30" i="54" s="1"/>
  <c r="AL11" i="87"/>
  <c r="AL30" i="87" s="1"/>
  <c r="AL11" i="88"/>
  <c r="AL30" i="88" s="1"/>
  <c r="AL11" i="12"/>
  <c r="AL30" i="12" s="1"/>
  <c r="AM11" i="92"/>
  <c r="AM30" i="92" s="1"/>
  <c r="AM11" i="91"/>
  <c r="AM30" i="91" s="1"/>
  <c r="AM11" i="69"/>
  <c r="AM30" i="69" s="1"/>
  <c r="AM11" i="68"/>
  <c r="AM30" i="68" s="1"/>
  <c r="AM11" i="54"/>
  <c r="AM30" i="54" s="1"/>
  <c r="AM11" i="88"/>
  <c r="AM30" i="88" s="1"/>
  <c r="AM11" i="87"/>
  <c r="AM30" i="87" s="1"/>
  <c r="AM11" i="12"/>
  <c r="AM30" i="12" s="1"/>
  <c r="AG20" i="92"/>
  <c r="AG39" i="92" s="1"/>
  <c r="AG20" i="91"/>
  <c r="AG39" i="91" s="1"/>
  <c r="AG20" i="69"/>
  <c r="AG39" i="69" s="1"/>
  <c r="AG20" i="68"/>
  <c r="AG39" i="68" s="1"/>
  <c r="AG20" i="54"/>
  <c r="AG39" i="54" s="1"/>
  <c r="AG20" i="88"/>
  <c r="AG39" i="88" s="1"/>
  <c r="AG20" i="87"/>
  <c r="AG39" i="87" s="1"/>
  <c r="AG20" i="12"/>
  <c r="AG39" i="12" s="1"/>
  <c r="AK9" i="91"/>
  <c r="AK28" i="91" s="1"/>
  <c r="AK9" i="68"/>
  <c r="AK28" i="68" s="1"/>
  <c r="AK9" i="92"/>
  <c r="AK28" i="92" s="1"/>
  <c r="AK9" i="69"/>
  <c r="AK28" i="69" s="1"/>
  <c r="AK9" i="87"/>
  <c r="AK28" i="87" s="1"/>
  <c r="AK9" i="88"/>
  <c r="AK28" i="88" s="1"/>
  <c r="AK9" i="12"/>
  <c r="AK28" i="12" s="1"/>
  <c r="AK9" i="54"/>
  <c r="AK28" i="54" s="1"/>
  <c r="AU17" i="92"/>
  <c r="AU36" i="92" s="1"/>
  <c r="AU17" i="69"/>
  <c r="AU36" i="69" s="1"/>
  <c r="AU17" i="91"/>
  <c r="AU36" i="91" s="1"/>
  <c r="AU17" i="54"/>
  <c r="AU36" i="54" s="1"/>
  <c r="AU17" i="68"/>
  <c r="AU36" i="68" s="1"/>
  <c r="AU17" i="88"/>
  <c r="AU36" i="88" s="1"/>
  <c r="AU17" i="87"/>
  <c r="AU36" i="87" s="1"/>
  <c r="AU17" i="12"/>
  <c r="AU36" i="12" s="1"/>
  <c r="AO20" i="92"/>
  <c r="AO39" i="92" s="1"/>
  <c r="AO20" i="91"/>
  <c r="AO39" i="91" s="1"/>
  <c r="AO20" i="69"/>
  <c r="AO39" i="69" s="1"/>
  <c r="AO20" i="68"/>
  <c r="AO39" i="68" s="1"/>
  <c r="AO20" i="54"/>
  <c r="AO39" i="54" s="1"/>
  <c r="AO20" i="88"/>
  <c r="AO39" i="88" s="1"/>
  <c r="AO20" i="87"/>
  <c r="AO39" i="87" s="1"/>
  <c r="AO20" i="12"/>
  <c r="AO39" i="12" s="1"/>
  <c r="AR17" i="92"/>
  <c r="AR36" i="92" s="1"/>
  <c r="AR17" i="91"/>
  <c r="AR36" i="91" s="1"/>
  <c r="AR17" i="69"/>
  <c r="AR36" i="69" s="1"/>
  <c r="AR17" i="68"/>
  <c r="AR36" i="68" s="1"/>
  <c r="AR17" i="54"/>
  <c r="AR36" i="54" s="1"/>
  <c r="AR17" i="88"/>
  <c r="AR36" i="88" s="1"/>
  <c r="AR17" i="12"/>
  <c r="AR36" i="12" s="1"/>
  <c r="AR17" i="87"/>
  <c r="AR36" i="87" s="1"/>
  <c r="AW20" i="92"/>
  <c r="AW39" i="92" s="1"/>
  <c r="AW20" i="91"/>
  <c r="AW39" i="91" s="1"/>
  <c r="AW20" i="69"/>
  <c r="AW39" i="69" s="1"/>
  <c r="AW20" i="68"/>
  <c r="AW39" i="68" s="1"/>
  <c r="AW20" i="54"/>
  <c r="AW39" i="54" s="1"/>
  <c r="AW20" i="88"/>
  <c r="AW39" i="88" s="1"/>
  <c r="AW20" i="87"/>
  <c r="AW39" i="87" s="1"/>
  <c r="AW20" i="12"/>
  <c r="AW39" i="12" s="1"/>
  <c r="AZ20" i="92"/>
  <c r="AZ39" i="92" s="1"/>
  <c r="AZ20" i="91"/>
  <c r="AZ39" i="91" s="1"/>
  <c r="AZ20" i="69"/>
  <c r="AZ39" i="69" s="1"/>
  <c r="AZ20" i="68"/>
  <c r="AZ39" i="68" s="1"/>
  <c r="AZ20" i="87"/>
  <c r="AZ39" i="87" s="1"/>
  <c r="AZ20" i="88"/>
  <c r="AZ39" i="88" s="1"/>
  <c r="AZ20" i="54"/>
  <c r="AZ39" i="54" s="1"/>
  <c r="AZ20" i="12"/>
  <c r="AZ39" i="12" s="1"/>
  <c r="AY14" i="92"/>
  <c r="AY33" i="92" s="1"/>
  <c r="AY14" i="91"/>
  <c r="AY33" i="91" s="1"/>
  <c r="AY14" i="68"/>
  <c r="AY33" i="68" s="1"/>
  <c r="AY14" i="69"/>
  <c r="AY33" i="69" s="1"/>
  <c r="AY14" i="54"/>
  <c r="AY33" i="54" s="1"/>
  <c r="AY14" i="87"/>
  <c r="AY33" i="87" s="1"/>
  <c r="AY14" i="88"/>
  <c r="AY33" i="88" s="1"/>
  <c r="AY14" i="12"/>
  <c r="AY33" i="12" s="1"/>
  <c r="AU14" i="92"/>
  <c r="AU33" i="92" s="1"/>
  <c r="AU14" i="91"/>
  <c r="AU33" i="91" s="1"/>
  <c r="AU14" i="69"/>
  <c r="AU33" i="69" s="1"/>
  <c r="AU14" i="68"/>
  <c r="AU33" i="68" s="1"/>
  <c r="AU14" i="54"/>
  <c r="AU33" i="54" s="1"/>
  <c r="AU14" i="87"/>
  <c r="AU33" i="87" s="1"/>
  <c r="AU14" i="88"/>
  <c r="AU33" i="88" s="1"/>
  <c r="AU14" i="12"/>
  <c r="AU33" i="12" s="1"/>
  <c r="AP9" i="92"/>
  <c r="AP28" i="92" s="1"/>
  <c r="AP9" i="69"/>
  <c r="AP28" i="69" s="1"/>
  <c r="AP9" i="91"/>
  <c r="AP28" i="91" s="1"/>
  <c r="AP9" i="68"/>
  <c r="AP28" i="68" s="1"/>
  <c r="AP9" i="54"/>
  <c r="AP28" i="54" s="1"/>
  <c r="AP9" i="88"/>
  <c r="AP28" i="88" s="1"/>
  <c r="AP9" i="87"/>
  <c r="AP28" i="87" s="1"/>
  <c r="AP9" i="12"/>
  <c r="AP28" i="12" s="1"/>
  <c r="AQ9" i="92"/>
  <c r="AQ28" i="92" s="1"/>
  <c r="AQ9" i="91"/>
  <c r="AQ28" i="91" s="1"/>
  <c r="AQ9" i="69"/>
  <c r="AQ28" i="69" s="1"/>
  <c r="AQ9" i="68"/>
  <c r="AQ28" i="68" s="1"/>
  <c r="AQ9" i="54"/>
  <c r="AQ28" i="54" s="1"/>
  <c r="AQ9" i="88"/>
  <c r="AQ28" i="88" s="1"/>
  <c r="AQ9" i="12"/>
  <c r="AQ28" i="12" s="1"/>
  <c r="AQ9" i="87"/>
  <c r="AQ28" i="87" s="1"/>
  <c r="AD8" i="104"/>
  <c r="AD26" i="104" s="1"/>
  <c r="AD8" i="101"/>
  <c r="AD27" i="101" s="1"/>
  <c r="L11" i="92"/>
  <c r="L30" i="92" s="1"/>
  <c r="L11" i="91"/>
  <c r="L30" i="91" s="1"/>
  <c r="L11" i="69"/>
  <c r="L30" i="69" s="1"/>
  <c r="L11" i="68"/>
  <c r="L30" i="68" s="1"/>
  <c r="L11" i="54"/>
  <c r="L30" i="54" s="1"/>
  <c r="L11" i="88"/>
  <c r="L30" i="88" s="1"/>
  <c r="L11" i="87"/>
  <c r="L30" i="87" s="1"/>
  <c r="L11" i="99"/>
  <c r="L11" i="111"/>
  <c r="L30" i="111" s="1"/>
  <c r="L11" i="110"/>
  <c r="L30" i="110" s="1"/>
  <c r="L11" i="12"/>
  <c r="L30" i="12" s="1"/>
  <c r="AG17" i="92"/>
  <c r="AG36" i="92" s="1"/>
  <c r="AG17" i="91"/>
  <c r="AG36" i="91" s="1"/>
  <c r="AG17" i="68"/>
  <c r="AG36" i="68" s="1"/>
  <c r="AG17" i="69"/>
  <c r="AG36" i="69" s="1"/>
  <c r="AG17" i="54"/>
  <c r="AG36" i="54" s="1"/>
  <c r="AG17" i="87"/>
  <c r="AG36" i="87" s="1"/>
  <c r="AG17" i="88"/>
  <c r="AG36" i="88" s="1"/>
  <c r="AG17" i="12"/>
  <c r="AG36" i="12" s="1"/>
  <c r="AL14" i="92"/>
  <c r="AL33" i="92" s="1"/>
  <c r="AL14" i="91"/>
  <c r="AL33" i="91" s="1"/>
  <c r="AL14" i="68"/>
  <c r="AL33" i="68" s="1"/>
  <c r="AL14" i="69"/>
  <c r="AL33" i="69" s="1"/>
  <c r="AL14" i="88"/>
  <c r="AL33" i="88" s="1"/>
  <c r="AL14" i="54"/>
  <c r="AL33" i="54" s="1"/>
  <c r="AL14" i="87"/>
  <c r="AL33" i="87" s="1"/>
  <c r="AL14" i="12"/>
  <c r="AL33" i="12" s="1"/>
  <c r="AI20" i="92"/>
  <c r="AI39" i="92" s="1"/>
  <c r="AI20" i="91"/>
  <c r="AI39" i="91" s="1"/>
  <c r="AI20" i="69"/>
  <c r="AI39" i="69" s="1"/>
  <c r="AI20" i="68"/>
  <c r="AI39" i="68" s="1"/>
  <c r="AI20" i="54"/>
  <c r="AI39" i="54" s="1"/>
  <c r="AI20" i="87"/>
  <c r="AI39" i="87" s="1"/>
  <c r="AI20" i="88"/>
  <c r="AI39" i="88" s="1"/>
  <c r="AI20" i="12"/>
  <c r="AI39" i="12" s="1"/>
  <c r="AM20" i="68"/>
  <c r="AM39" i="68" s="1"/>
  <c r="AM20" i="92"/>
  <c r="AM39" i="92" s="1"/>
  <c r="AM20" i="91"/>
  <c r="AM39" i="91" s="1"/>
  <c r="AM20" i="69"/>
  <c r="AM39" i="69" s="1"/>
  <c r="AM20" i="54"/>
  <c r="AM39" i="54" s="1"/>
  <c r="AM20" i="87"/>
  <c r="AM39" i="87" s="1"/>
  <c r="AM20" i="88"/>
  <c r="AM39" i="88" s="1"/>
  <c r="AM20" i="12"/>
  <c r="AM39" i="12" s="1"/>
  <c r="AE11" i="92"/>
  <c r="AE30" i="92" s="1"/>
  <c r="AE11" i="69"/>
  <c r="AE30" i="69" s="1"/>
  <c r="AE11" i="91"/>
  <c r="AE30" i="91" s="1"/>
  <c r="AE11" i="54"/>
  <c r="AE30" i="54" s="1"/>
  <c r="AE11" i="68"/>
  <c r="AE30" i="68" s="1"/>
  <c r="AE11" i="88"/>
  <c r="AE30" i="88" s="1"/>
  <c r="AE11" i="87"/>
  <c r="AE30" i="87" s="1"/>
  <c r="AE11" i="12"/>
  <c r="AE30" i="12" s="1"/>
  <c r="AF20" i="92"/>
  <c r="AF39" i="92" s="1"/>
  <c r="AF20" i="91"/>
  <c r="AF39" i="91" s="1"/>
  <c r="AF20" i="68"/>
  <c r="AF39" i="68" s="1"/>
  <c r="AF20" i="69"/>
  <c r="AF39" i="69" s="1"/>
  <c r="AF20" i="54"/>
  <c r="AF39" i="54" s="1"/>
  <c r="AF20" i="87"/>
  <c r="AF39" i="87" s="1"/>
  <c r="AF20" i="12"/>
  <c r="AF39" i="12" s="1"/>
  <c r="AF20" i="88"/>
  <c r="AF39" i="88" s="1"/>
  <c r="AH20" i="92"/>
  <c r="AH39" i="92" s="1"/>
  <c r="AH20" i="91"/>
  <c r="AH39" i="91" s="1"/>
  <c r="AH20" i="69"/>
  <c r="AH39" i="69" s="1"/>
  <c r="AH20" i="68"/>
  <c r="AH39" i="68" s="1"/>
  <c r="AH20" i="54"/>
  <c r="AH39" i="54" s="1"/>
  <c r="AH20" i="87"/>
  <c r="AH39" i="87" s="1"/>
  <c r="AH20" i="12"/>
  <c r="AH39" i="12" s="1"/>
  <c r="AH20" i="88"/>
  <c r="AH39" i="88" s="1"/>
  <c r="AJ9" i="92"/>
  <c r="AJ28" i="92" s="1"/>
  <c r="AJ9" i="91"/>
  <c r="AJ28" i="91" s="1"/>
  <c r="AJ9" i="69"/>
  <c r="AJ28" i="69" s="1"/>
  <c r="AJ9" i="68"/>
  <c r="AJ28" i="68" s="1"/>
  <c r="AJ9" i="54"/>
  <c r="AJ28" i="54" s="1"/>
  <c r="AJ9" i="87"/>
  <c r="AJ28" i="87" s="1"/>
  <c r="AJ9" i="88"/>
  <c r="AJ28" i="88" s="1"/>
  <c r="AJ9" i="12"/>
  <c r="AJ28" i="12" s="1"/>
  <c r="AQ11" i="92"/>
  <c r="AQ30" i="92" s="1"/>
  <c r="AQ11" i="91"/>
  <c r="AQ30" i="91" s="1"/>
  <c r="AQ11" i="69"/>
  <c r="AQ30" i="69" s="1"/>
  <c r="AQ11" i="68"/>
  <c r="AQ30" i="68" s="1"/>
  <c r="AQ11" i="54"/>
  <c r="AQ30" i="54" s="1"/>
  <c r="AQ11" i="88"/>
  <c r="AQ30" i="88" s="1"/>
  <c r="AQ11" i="87"/>
  <c r="AQ30" i="87" s="1"/>
  <c r="AQ11" i="12"/>
  <c r="AQ30" i="12" s="1"/>
  <c r="AT20" i="92"/>
  <c r="AT39" i="92" s="1"/>
  <c r="AT20" i="91"/>
  <c r="AT39" i="91" s="1"/>
  <c r="AT20" i="69"/>
  <c r="AT39" i="69" s="1"/>
  <c r="AT20" i="68"/>
  <c r="AT39" i="68" s="1"/>
  <c r="AT20" i="54"/>
  <c r="AT39" i="54" s="1"/>
  <c r="AT20" i="87"/>
  <c r="AT39" i="87" s="1"/>
  <c r="AT20" i="88"/>
  <c r="AT39" i="88" s="1"/>
  <c r="AT20" i="12"/>
  <c r="AT39" i="12" s="1"/>
  <c r="AQ14" i="92"/>
  <c r="AQ33" i="92" s="1"/>
  <c r="AQ14" i="91"/>
  <c r="AQ33" i="91" s="1"/>
  <c r="AQ14" i="68"/>
  <c r="AQ33" i="68" s="1"/>
  <c r="AQ14" i="69"/>
  <c r="AQ33" i="69" s="1"/>
  <c r="AQ14" i="54"/>
  <c r="AQ33" i="54" s="1"/>
  <c r="AQ14" i="87"/>
  <c r="AQ33" i="87" s="1"/>
  <c r="AQ14" i="88"/>
  <c r="AQ33" i="88" s="1"/>
  <c r="AQ14" i="12"/>
  <c r="AQ33" i="12" s="1"/>
  <c r="AQ17" i="92"/>
  <c r="AQ36" i="92" s="1"/>
  <c r="AQ17" i="69"/>
  <c r="AQ36" i="69" s="1"/>
  <c r="AQ17" i="91"/>
  <c r="AQ36" i="91" s="1"/>
  <c r="AQ17" i="68"/>
  <c r="AQ36" i="68" s="1"/>
  <c r="AQ17" i="54"/>
  <c r="AQ36" i="54" s="1"/>
  <c r="AQ17" i="88"/>
  <c r="AQ36" i="88" s="1"/>
  <c r="AQ17" i="87"/>
  <c r="AQ36" i="87" s="1"/>
  <c r="AQ17" i="12"/>
  <c r="AQ36" i="12" s="1"/>
  <c r="AN9" i="92"/>
  <c r="AN28" i="92" s="1"/>
  <c r="AN9" i="91"/>
  <c r="AN28" i="91" s="1"/>
  <c r="AN9" i="69"/>
  <c r="AN28" i="69" s="1"/>
  <c r="AN9" i="68"/>
  <c r="AN28" i="68" s="1"/>
  <c r="AN9" i="54"/>
  <c r="AN28" i="54" s="1"/>
  <c r="AN9" i="87"/>
  <c r="AN28" i="87" s="1"/>
  <c r="AN9" i="88"/>
  <c r="AN28" i="88" s="1"/>
  <c r="AN9" i="12"/>
  <c r="AN28" i="12" s="1"/>
  <c r="AO11" i="92"/>
  <c r="AO30" i="92" s="1"/>
  <c r="AO11" i="91"/>
  <c r="AO30" i="91" s="1"/>
  <c r="AO11" i="68"/>
  <c r="AO30" i="68" s="1"/>
  <c r="AO11" i="69"/>
  <c r="AO30" i="69" s="1"/>
  <c r="AO11" i="54"/>
  <c r="AO30" i="54" s="1"/>
  <c r="AO11" i="87"/>
  <c r="AO30" i="87" s="1"/>
  <c r="AO11" i="88"/>
  <c r="AO30" i="88" s="1"/>
  <c r="AO11" i="12"/>
  <c r="AO30" i="12" s="1"/>
  <c r="AP17" i="92"/>
  <c r="AP36" i="92" s="1"/>
  <c r="AP17" i="91"/>
  <c r="AP36" i="91" s="1"/>
  <c r="AP17" i="69"/>
  <c r="AP36" i="69" s="1"/>
  <c r="AP17" i="68"/>
  <c r="AP36" i="68" s="1"/>
  <c r="AP17" i="87"/>
  <c r="AP36" i="87" s="1"/>
  <c r="AP17" i="88"/>
  <c r="AP36" i="88" s="1"/>
  <c r="AP17" i="12"/>
  <c r="AP36" i="12" s="1"/>
  <c r="AP17" i="54"/>
  <c r="AP36" i="54" s="1"/>
  <c r="AR9" i="92"/>
  <c r="AR28" i="92" s="1"/>
  <c r="AR9" i="91"/>
  <c r="AR28" i="91" s="1"/>
  <c r="AR9" i="68"/>
  <c r="AR28" i="68" s="1"/>
  <c r="AR9" i="69"/>
  <c r="AR28" i="69" s="1"/>
  <c r="AR9" i="54"/>
  <c r="AR28" i="54" s="1"/>
  <c r="AR9" i="87"/>
  <c r="AR28" i="87" s="1"/>
  <c r="AR9" i="88"/>
  <c r="AR28" i="88" s="1"/>
  <c r="AR9" i="12"/>
  <c r="AR28" i="12" s="1"/>
  <c r="AW17" i="92"/>
  <c r="AW36" i="92" s="1"/>
  <c r="AW17" i="91"/>
  <c r="AW36" i="91" s="1"/>
  <c r="AW17" i="68"/>
  <c r="AW36" i="68" s="1"/>
  <c r="AW17" i="69"/>
  <c r="AW36" i="69" s="1"/>
  <c r="AW17" i="54"/>
  <c r="AW36" i="54" s="1"/>
  <c r="AW17" i="87"/>
  <c r="AW36" i="87" s="1"/>
  <c r="AW17" i="88"/>
  <c r="AW36" i="88" s="1"/>
  <c r="AW17" i="12"/>
  <c r="AW36" i="12" s="1"/>
  <c r="AX9" i="92"/>
  <c r="AX28" i="92" s="1"/>
  <c r="AX9" i="91"/>
  <c r="AX28" i="91" s="1"/>
  <c r="AX9" i="69"/>
  <c r="AX28" i="69" s="1"/>
  <c r="AX9" i="68"/>
  <c r="AX28" i="68" s="1"/>
  <c r="AX9" i="54"/>
  <c r="AX28" i="54" s="1"/>
  <c r="AX9" i="88"/>
  <c r="AX28" i="88" s="1"/>
  <c r="AX9" i="87"/>
  <c r="AX28" i="87" s="1"/>
  <c r="AX9" i="12"/>
  <c r="AX28" i="12" s="1"/>
  <c r="AY20" i="92"/>
  <c r="AY39" i="92" s="1"/>
  <c r="AY20" i="91"/>
  <c r="AY39" i="91" s="1"/>
  <c r="AY20" i="69"/>
  <c r="AY39" i="69" s="1"/>
  <c r="AY20" i="68"/>
  <c r="AY39" i="68" s="1"/>
  <c r="AY20" i="54"/>
  <c r="AY39" i="54" s="1"/>
  <c r="AY20" i="87"/>
  <c r="AY39" i="87" s="1"/>
  <c r="AY20" i="88"/>
  <c r="AY39" i="88" s="1"/>
  <c r="AY20" i="12"/>
  <c r="AY39" i="12" s="1"/>
  <c r="AZ11" i="92"/>
  <c r="AZ30" i="92" s="1"/>
  <c r="AZ11" i="91"/>
  <c r="AZ30" i="91" s="1"/>
  <c r="AZ11" i="69"/>
  <c r="AZ30" i="69" s="1"/>
  <c r="AZ11" i="54"/>
  <c r="AZ30" i="54" s="1"/>
  <c r="AZ11" i="68"/>
  <c r="AZ30" i="68" s="1"/>
  <c r="AZ11" i="88"/>
  <c r="AZ30" i="88" s="1"/>
  <c r="AZ11" i="87"/>
  <c r="AZ30" i="87" s="1"/>
  <c r="AZ11" i="12"/>
  <c r="AZ30" i="12" s="1"/>
  <c r="BA17" i="91"/>
  <c r="BA36" i="91" s="1"/>
  <c r="BA17" i="68"/>
  <c r="BA36" i="68" s="1"/>
  <c r="BA17" i="92"/>
  <c r="BA36" i="92" s="1"/>
  <c r="BA17" i="69"/>
  <c r="BA36" i="69" s="1"/>
  <c r="BA17" i="54"/>
  <c r="BA36" i="54" s="1"/>
  <c r="BA17" i="87"/>
  <c r="BA36" i="87" s="1"/>
  <c r="BA17" i="88"/>
  <c r="BA36" i="88" s="1"/>
  <c r="BA17" i="12"/>
  <c r="BA36" i="12" s="1"/>
  <c r="AX11" i="91"/>
  <c r="AX30" i="91" s="1"/>
  <c r="AX11" i="92"/>
  <c r="AX30" i="92" s="1"/>
  <c r="AX11" i="69"/>
  <c r="AX30" i="69" s="1"/>
  <c r="AX11" i="68"/>
  <c r="AX30" i="68" s="1"/>
  <c r="AX11" i="87"/>
  <c r="AX30" i="87" s="1"/>
  <c r="AX11" i="88"/>
  <c r="AX30" i="88" s="1"/>
  <c r="AX11" i="12"/>
  <c r="AX30" i="12" s="1"/>
  <c r="AX11" i="54"/>
  <c r="AX30" i="54" s="1"/>
  <c r="AT9" i="92"/>
  <c r="AT28" i="92" s="1"/>
  <c r="AT9" i="91"/>
  <c r="AT28" i="91" s="1"/>
  <c r="AT9" i="69"/>
  <c r="AT28" i="69" s="1"/>
  <c r="AT9" i="54"/>
  <c r="AT28" i="54" s="1"/>
  <c r="AT9" i="68"/>
  <c r="AT28" i="68" s="1"/>
  <c r="AT9" i="88"/>
  <c r="AT28" i="88" s="1"/>
  <c r="AT9" i="87"/>
  <c r="AT28" i="87" s="1"/>
  <c r="AT9" i="12"/>
  <c r="AT28" i="12" s="1"/>
  <c r="AL9" i="92"/>
  <c r="AL28" i="92" s="1"/>
  <c r="AL9" i="69"/>
  <c r="AL28" i="69" s="1"/>
  <c r="AL9" i="91"/>
  <c r="AL28" i="91" s="1"/>
  <c r="AL9" i="68"/>
  <c r="AL28" i="68" s="1"/>
  <c r="AL9" i="54"/>
  <c r="AL28" i="54" s="1"/>
  <c r="AL9" i="88"/>
  <c r="AL28" i="88" s="1"/>
  <c r="AL9" i="87"/>
  <c r="AL28" i="87" s="1"/>
  <c r="AL9" i="12"/>
  <c r="AL28" i="12" s="1"/>
  <c r="AM9" i="92"/>
  <c r="AM28" i="92" s="1"/>
  <c r="AM9" i="91"/>
  <c r="AM28" i="91" s="1"/>
  <c r="AM9" i="69"/>
  <c r="AM28" i="69" s="1"/>
  <c r="AM9" i="68"/>
  <c r="AM28" i="68" s="1"/>
  <c r="AM9" i="54"/>
  <c r="AM28" i="54" s="1"/>
  <c r="AM9" i="88"/>
  <c r="AM28" i="88" s="1"/>
  <c r="AM9" i="87"/>
  <c r="AM28" i="87" s="1"/>
  <c r="AM9" i="12"/>
  <c r="AM28" i="12" s="1"/>
  <c r="AG11" i="92"/>
  <c r="AG30" i="92" s="1"/>
  <c r="AG11" i="91"/>
  <c r="AG30" i="91" s="1"/>
  <c r="AG11" i="69"/>
  <c r="AG30" i="69" s="1"/>
  <c r="AG11" i="68"/>
  <c r="AG30" i="68" s="1"/>
  <c r="AG11" i="54"/>
  <c r="AG30" i="54" s="1"/>
  <c r="AG11" i="87"/>
  <c r="AG30" i="87" s="1"/>
  <c r="AG11" i="88"/>
  <c r="AG30" i="88" s="1"/>
  <c r="AG11" i="12"/>
  <c r="AG30" i="12" s="1"/>
  <c r="AH9" i="92"/>
  <c r="AH28" i="92" s="1"/>
  <c r="AH9" i="91"/>
  <c r="AH28" i="91" s="1"/>
  <c r="AH9" i="69"/>
  <c r="AH28" i="69" s="1"/>
  <c r="AH9" i="68"/>
  <c r="AH28" i="68" s="1"/>
  <c r="AH9" i="54"/>
  <c r="AH28" i="54" s="1"/>
  <c r="AH9" i="88"/>
  <c r="AH28" i="88" s="1"/>
  <c r="AH9" i="87"/>
  <c r="AH28" i="87" s="1"/>
  <c r="AH9" i="12"/>
  <c r="AH28" i="12" s="1"/>
  <c r="AV11" i="92"/>
  <c r="AV30" i="92" s="1"/>
  <c r="AV11" i="91"/>
  <c r="AV30" i="91" s="1"/>
  <c r="AV11" i="69"/>
  <c r="AV30" i="69" s="1"/>
  <c r="AV11" i="68"/>
  <c r="AV30" i="68" s="1"/>
  <c r="AV11" i="54"/>
  <c r="AV30" i="54" s="1"/>
  <c r="AV11" i="88"/>
  <c r="AV30" i="88" s="1"/>
  <c r="AV11" i="87"/>
  <c r="AV30" i="87" s="1"/>
  <c r="AV11" i="12"/>
  <c r="AV30" i="12" s="1"/>
  <c r="L9" i="92"/>
  <c r="L28" i="92" s="1"/>
  <c r="L9" i="91"/>
  <c r="L28" i="91" s="1"/>
  <c r="L9" i="68"/>
  <c r="L28" i="68" s="1"/>
  <c r="L9" i="69"/>
  <c r="L28" i="69" s="1"/>
  <c r="L9" i="54"/>
  <c r="L28" i="54" s="1"/>
  <c r="L9" i="87"/>
  <c r="L28" i="87" s="1"/>
  <c r="L9" i="88"/>
  <c r="L28" i="88" s="1"/>
  <c r="L9" i="12"/>
  <c r="L28" i="12" s="1"/>
  <c r="L9" i="99"/>
  <c r="L9" i="111"/>
  <c r="L28" i="111" s="1"/>
  <c r="L9" i="110"/>
  <c r="L28" i="110" s="1"/>
  <c r="AB8" i="101"/>
  <c r="AB27" i="101" s="1"/>
  <c r="AB8" i="104"/>
  <c r="AB26" i="104" s="1"/>
  <c r="U8" i="92"/>
  <c r="U27" i="92" s="1"/>
  <c r="U8" i="91"/>
  <c r="U27" i="91" s="1"/>
  <c r="U8" i="69"/>
  <c r="U27" i="69" s="1"/>
  <c r="U8" i="68"/>
  <c r="U27" i="68" s="1"/>
  <c r="U8" i="54"/>
  <c r="U27" i="54" s="1"/>
  <c r="U8" i="88"/>
  <c r="U27" i="88" s="1"/>
  <c r="U8" i="87"/>
  <c r="U27" i="87" s="1"/>
  <c r="U8" i="110"/>
  <c r="U27" i="110" s="1"/>
  <c r="U8" i="12"/>
  <c r="U27" i="12" s="1"/>
  <c r="U8" i="111"/>
  <c r="U27" i="111" s="1"/>
  <c r="U8" i="99"/>
  <c r="AB17" i="92"/>
  <c r="AB36" i="92" s="1"/>
  <c r="AB17" i="91"/>
  <c r="AB36" i="91" s="1"/>
  <c r="AB17" i="69"/>
  <c r="AB36" i="69" s="1"/>
  <c r="AB17" i="68"/>
  <c r="AB36" i="68" s="1"/>
  <c r="AB17" i="54"/>
  <c r="AB36" i="54" s="1"/>
  <c r="AB17" i="88"/>
  <c r="AB36" i="88" s="1"/>
  <c r="AB17" i="99"/>
  <c r="AB17" i="111"/>
  <c r="AB36" i="111" s="1"/>
  <c r="AB17" i="110"/>
  <c r="AB36" i="110" s="1"/>
  <c r="AB17" i="12"/>
  <c r="AB36" i="12" s="1"/>
  <c r="AB17" i="87"/>
  <c r="AB36" i="87" s="1"/>
  <c r="AK20" i="92"/>
  <c r="AK39" i="92" s="1"/>
  <c r="AK20" i="91"/>
  <c r="AK39" i="91" s="1"/>
  <c r="AK20" i="69"/>
  <c r="AK39" i="69" s="1"/>
  <c r="AK20" i="68"/>
  <c r="AK39" i="68" s="1"/>
  <c r="AK20" i="54"/>
  <c r="AK39" i="54" s="1"/>
  <c r="AK20" i="88"/>
  <c r="AK39" i="88" s="1"/>
  <c r="AK20" i="87"/>
  <c r="AK39" i="87" s="1"/>
  <c r="AK20" i="12"/>
  <c r="AK39" i="12" s="1"/>
  <c r="AM17" i="92"/>
  <c r="AM36" i="92" s="1"/>
  <c r="AM17" i="69"/>
  <c r="AM36" i="69" s="1"/>
  <c r="AM17" i="91"/>
  <c r="AM36" i="91" s="1"/>
  <c r="AM17" i="68"/>
  <c r="AM36" i="68" s="1"/>
  <c r="AM17" i="54"/>
  <c r="AM36" i="54" s="1"/>
  <c r="AM17" i="88"/>
  <c r="AM36" i="88" s="1"/>
  <c r="AM17" i="87"/>
  <c r="AM36" i="87" s="1"/>
  <c r="AM17" i="12"/>
  <c r="AM36" i="12" s="1"/>
  <c r="AE20" i="92"/>
  <c r="AE39" i="92" s="1"/>
  <c r="AE20" i="68"/>
  <c r="AE39" i="68" s="1"/>
  <c r="AE20" i="91"/>
  <c r="AE39" i="91" s="1"/>
  <c r="AE20" i="69"/>
  <c r="AE39" i="69" s="1"/>
  <c r="AE20" i="54"/>
  <c r="AE39" i="54" s="1"/>
  <c r="AE20" i="87"/>
  <c r="AE39" i="87" s="1"/>
  <c r="AE20" i="88"/>
  <c r="AE39" i="88" s="1"/>
  <c r="AE20" i="12"/>
  <c r="AE39" i="12" s="1"/>
  <c r="AF14" i="92"/>
  <c r="AF33" i="92" s="1"/>
  <c r="AF14" i="91"/>
  <c r="AF33" i="91" s="1"/>
  <c r="AF14" i="69"/>
  <c r="AF33" i="69" s="1"/>
  <c r="AF14" i="68"/>
  <c r="AF33" i="68" s="1"/>
  <c r="AF14" i="87"/>
  <c r="AF33" i="87" s="1"/>
  <c r="AF14" i="54"/>
  <c r="AF33" i="54" s="1"/>
  <c r="AF14" i="88"/>
  <c r="AF33" i="88" s="1"/>
  <c r="AF14" i="12"/>
  <c r="AF33" i="12" s="1"/>
  <c r="AI14" i="92"/>
  <c r="AI33" i="92" s="1"/>
  <c r="AI14" i="91"/>
  <c r="AI33" i="91" s="1"/>
  <c r="AI14" i="68"/>
  <c r="AI33" i="68" s="1"/>
  <c r="AI14" i="69"/>
  <c r="AI33" i="69" s="1"/>
  <c r="AI14" i="54"/>
  <c r="AI33" i="54" s="1"/>
  <c r="AI14" i="87"/>
  <c r="AI33" i="87" s="1"/>
  <c r="AI14" i="88"/>
  <c r="AI33" i="88" s="1"/>
  <c r="AI14" i="12"/>
  <c r="AI33" i="12" s="1"/>
  <c r="AT17" i="92"/>
  <c r="AT36" i="92" s="1"/>
  <c r="AT17" i="91"/>
  <c r="AT36" i="91" s="1"/>
  <c r="AT17" i="69"/>
  <c r="AT36" i="69" s="1"/>
  <c r="AT17" i="68"/>
  <c r="AT36" i="68" s="1"/>
  <c r="AT17" i="54"/>
  <c r="AT36" i="54" s="1"/>
  <c r="AT17" i="87"/>
  <c r="AT36" i="87" s="1"/>
  <c r="AT17" i="12"/>
  <c r="AT36" i="12" s="1"/>
  <c r="AT17" i="88"/>
  <c r="AT36" i="88" s="1"/>
  <c r="AU9" i="92"/>
  <c r="AU28" i="92" s="1"/>
  <c r="AU9" i="91"/>
  <c r="AU28" i="91" s="1"/>
  <c r="AU9" i="69"/>
  <c r="AU28" i="69" s="1"/>
  <c r="AU9" i="68"/>
  <c r="AU28" i="68" s="1"/>
  <c r="AU9" i="54"/>
  <c r="AU28" i="54" s="1"/>
  <c r="AU9" i="88"/>
  <c r="AU28" i="88" s="1"/>
  <c r="AU9" i="87"/>
  <c r="AU28" i="87" s="1"/>
  <c r="AU9" i="12"/>
  <c r="AU28" i="12" s="1"/>
  <c r="AN14" i="92"/>
  <c r="AN33" i="92" s="1"/>
  <c r="AN14" i="91"/>
  <c r="AN33" i="91" s="1"/>
  <c r="AN14" i="69"/>
  <c r="AN33" i="69" s="1"/>
  <c r="AN14" i="68"/>
  <c r="AN33" i="68" s="1"/>
  <c r="AN14" i="87"/>
  <c r="AN33" i="87" s="1"/>
  <c r="AN14" i="12"/>
  <c r="AN33" i="12" s="1"/>
  <c r="AN14" i="54"/>
  <c r="AN33" i="54" s="1"/>
  <c r="AN14" i="88"/>
  <c r="AN33" i="88" s="1"/>
  <c r="AP20" i="91"/>
  <c r="AP39" i="91" s="1"/>
  <c r="AP20" i="92"/>
  <c r="AP39" i="92" s="1"/>
  <c r="AP20" i="68"/>
  <c r="AP39" i="68" s="1"/>
  <c r="AP20" i="69"/>
  <c r="AP39" i="69" s="1"/>
  <c r="AP20" i="54"/>
  <c r="AP39" i="54" s="1"/>
  <c r="AP20" i="87"/>
  <c r="AP39" i="87" s="1"/>
  <c r="AP20" i="12"/>
  <c r="AP39" i="12" s="1"/>
  <c r="AP20" i="88"/>
  <c r="AP39" i="88" s="1"/>
  <c r="AS20" i="92"/>
  <c r="AS39" i="92" s="1"/>
  <c r="AS20" i="91"/>
  <c r="AS39" i="91" s="1"/>
  <c r="AS20" i="69"/>
  <c r="AS39" i="69" s="1"/>
  <c r="AS20" i="68"/>
  <c r="AS39" i="68" s="1"/>
  <c r="AS20" i="54"/>
  <c r="AS39" i="54" s="1"/>
  <c r="AS20" i="88"/>
  <c r="AS39" i="88" s="1"/>
  <c r="AS20" i="87"/>
  <c r="AS39" i="87" s="1"/>
  <c r="AS20" i="12"/>
  <c r="AS39" i="12" s="1"/>
  <c r="AX20" i="92"/>
  <c r="AX39" i="92" s="1"/>
  <c r="AX20" i="91"/>
  <c r="AX39" i="91" s="1"/>
  <c r="AX20" i="69"/>
  <c r="AX39" i="69" s="1"/>
  <c r="AX20" i="68"/>
  <c r="AX39" i="68" s="1"/>
  <c r="AX20" i="54"/>
  <c r="AX39" i="54" s="1"/>
  <c r="AX20" i="87"/>
  <c r="AX39" i="87" s="1"/>
  <c r="AX20" i="88"/>
  <c r="AX39" i="88" s="1"/>
  <c r="AX20" i="12"/>
  <c r="AX39" i="12" s="1"/>
  <c r="AY17" i="92"/>
  <c r="AY36" i="92" s="1"/>
  <c r="AY17" i="69"/>
  <c r="AY36" i="69" s="1"/>
  <c r="AY17" i="91"/>
  <c r="AY36" i="91" s="1"/>
  <c r="AY17" i="68"/>
  <c r="AY36" i="68" s="1"/>
  <c r="AY17" i="54"/>
  <c r="AY36" i="54" s="1"/>
  <c r="AY17" i="88"/>
  <c r="AY36" i="88" s="1"/>
  <c r="AY17" i="87"/>
  <c r="AY36" i="87" s="1"/>
  <c r="AY17" i="12"/>
  <c r="AY36" i="12" s="1"/>
  <c r="BA20" i="92"/>
  <c r="BA39" i="92" s="1"/>
  <c r="BA20" i="91"/>
  <c r="BA39" i="91" s="1"/>
  <c r="BA20" i="69"/>
  <c r="BA39" i="69" s="1"/>
  <c r="BA20" i="68"/>
  <c r="BA39" i="68" s="1"/>
  <c r="BA20" i="54"/>
  <c r="BA39" i="54" s="1"/>
  <c r="BA20" i="88"/>
  <c r="BA39" i="88" s="1"/>
  <c r="BA20" i="87"/>
  <c r="BA39" i="87" s="1"/>
  <c r="BA20" i="12"/>
  <c r="BA39" i="12" s="1"/>
  <c r="AE9" i="92"/>
  <c r="AE28" i="92" s="1"/>
  <c r="AE9" i="91"/>
  <c r="AE28" i="91" s="1"/>
  <c r="AE9" i="69"/>
  <c r="AE28" i="69" s="1"/>
  <c r="AE9" i="68"/>
  <c r="AE28" i="68" s="1"/>
  <c r="AE9" i="54"/>
  <c r="AE28" i="54" s="1"/>
  <c r="AE9" i="88"/>
  <c r="AE28" i="88" s="1"/>
  <c r="AE9" i="87"/>
  <c r="AE28" i="87" s="1"/>
  <c r="AE9" i="12"/>
  <c r="AE28" i="12" s="1"/>
  <c r="AI11" i="92"/>
  <c r="AI30" i="92" s="1"/>
  <c r="AI11" i="69"/>
  <c r="AI30" i="69" s="1"/>
  <c r="AI11" i="91"/>
  <c r="AI30" i="91" s="1"/>
  <c r="AI11" i="68"/>
  <c r="AI30" i="68" s="1"/>
  <c r="AI11" i="54"/>
  <c r="AI30" i="54" s="1"/>
  <c r="AI11" i="88"/>
  <c r="AI30" i="88" s="1"/>
  <c r="AI11" i="87"/>
  <c r="AI30" i="87" s="1"/>
  <c r="AI11" i="12"/>
  <c r="AI30" i="12" s="1"/>
  <c r="AV17" i="92"/>
  <c r="AV36" i="92" s="1"/>
  <c r="AV17" i="91"/>
  <c r="AV36" i="91" s="1"/>
  <c r="AV17" i="69"/>
  <c r="AV36" i="69" s="1"/>
  <c r="AV17" i="68"/>
  <c r="AV36" i="68" s="1"/>
  <c r="AV17" i="88"/>
  <c r="AV36" i="88" s="1"/>
  <c r="AV17" i="54"/>
  <c r="AV36" i="54" s="1"/>
  <c r="AV17" i="87"/>
  <c r="AV36" i="87" s="1"/>
  <c r="AV17" i="12"/>
  <c r="AV36" i="12" s="1"/>
  <c r="L8" i="101"/>
  <c r="L27" i="101" s="1"/>
  <c r="L8" i="104"/>
  <c r="L26" i="104" s="1"/>
  <c r="AB20" i="92"/>
  <c r="AB39" i="92" s="1"/>
  <c r="AB20" i="91"/>
  <c r="AB39" i="91" s="1"/>
  <c r="AB20" i="69"/>
  <c r="AB39" i="69" s="1"/>
  <c r="AB20" i="68"/>
  <c r="AB39" i="68" s="1"/>
  <c r="AB20" i="87"/>
  <c r="AB39" i="87" s="1"/>
  <c r="AB20" i="88"/>
  <c r="AB39" i="88" s="1"/>
  <c r="AB20" i="12"/>
  <c r="AB39" i="12" s="1"/>
  <c r="AB20" i="54"/>
  <c r="AB39" i="54" s="1"/>
  <c r="AB20" i="99"/>
  <c r="AB20" i="111"/>
  <c r="AB39" i="111" s="1"/>
  <c r="AB20" i="110"/>
  <c r="AB39" i="110" s="1"/>
  <c r="AH17" i="92"/>
  <c r="AH36" i="92" s="1"/>
  <c r="AH17" i="91"/>
  <c r="AH36" i="91" s="1"/>
  <c r="AH17" i="69"/>
  <c r="AH36" i="69" s="1"/>
  <c r="AH17" i="68"/>
  <c r="AH36" i="68" s="1"/>
  <c r="AH17" i="87"/>
  <c r="AH36" i="87" s="1"/>
  <c r="AH17" i="12"/>
  <c r="AH36" i="12" s="1"/>
  <c r="AH17" i="54"/>
  <c r="AH36" i="54" s="1"/>
  <c r="AH17" i="88"/>
  <c r="AH36" i="88" s="1"/>
  <c r="L17" i="92"/>
  <c r="L36" i="92" s="1"/>
  <c r="L17" i="91"/>
  <c r="L36" i="91" s="1"/>
  <c r="L17" i="69"/>
  <c r="L36" i="69" s="1"/>
  <c r="L17" i="68"/>
  <c r="L36" i="68" s="1"/>
  <c r="L17" i="54"/>
  <c r="L36" i="54" s="1"/>
  <c r="L17" i="88"/>
  <c r="L36" i="88" s="1"/>
  <c r="L17" i="99"/>
  <c r="L17" i="111"/>
  <c r="L36" i="111" s="1"/>
  <c r="L17" i="110"/>
  <c r="L36" i="110" s="1"/>
  <c r="L17" i="87"/>
  <c r="L36" i="87" s="1"/>
  <c r="L17" i="12"/>
  <c r="L36" i="12" s="1"/>
  <c r="AB9" i="92"/>
  <c r="AB28" i="92" s="1"/>
  <c r="AB9" i="91"/>
  <c r="AB28" i="91" s="1"/>
  <c r="AB9" i="68"/>
  <c r="AB28" i="68" s="1"/>
  <c r="AB9" i="69"/>
  <c r="AB28" i="69" s="1"/>
  <c r="AB9" i="54"/>
  <c r="AB28" i="54" s="1"/>
  <c r="AB9" i="87"/>
  <c r="AB28" i="87" s="1"/>
  <c r="AB9" i="88"/>
  <c r="AB28" i="88" s="1"/>
  <c r="AB9" i="12"/>
  <c r="AB28" i="12" s="1"/>
  <c r="AB9" i="99"/>
  <c r="AB9" i="111"/>
  <c r="AB28" i="111" s="1"/>
  <c r="AB9" i="110"/>
  <c r="AB28" i="110" s="1"/>
  <c r="AK17" i="91"/>
  <c r="AK36" i="91" s="1"/>
  <c r="AK17" i="68"/>
  <c r="AK36" i="68" s="1"/>
  <c r="AK17" i="92"/>
  <c r="AK36" i="92" s="1"/>
  <c r="AK17" i="69"/>
  <c r="AK36" i="69" s="1"/>
  <c r="AK17" i="54"/>
  <c r="AK36" i="54" s="1"/>
  <c r="AK17" i="87"/>
  <c r="AK36" i="87" s="1"/>
  <c r="AK17" i="88"/>
  <c r="AK36" i="88" s="1"/>
  <c r="AK17" i="12"/>
  <c r="AK36" i="12" s="1"/>
  <c r="AL17" i="92"/>
  <c r="AL36" i="92" s="1"/>
  <c r="AL17" i="91"/>
  <c r="AL36" i="91" s="1"/>
  <c r="AL17" i="68"/>
  <c r="AL36" i="68" s="1"/>
  <c r="AL17" i="69"/>
  <c r="AL36" i="69" s="1"/>
  <c r="AL17" i="54"/>
  <c r="AL36" i="54" s="1"/>
  <c r="AL17" i="87"/>
  <c r="AL36" i="87" s="1"/>
  <c r="AL17" i="88"/>
  <c r="AL36" i="88" s="1"/>
  <c r="AL17" i="12"/>
  <c r="AL36" i="12" s="1"/>
  <c r="AL20" i="92"/>
  <c r="AL39" i="92" s="1"/>
  <c r="AL20" i="91"/>
  <c r="AL39" i="91" s="1"/>
  <c r="AL20" i="69"/>
  <c r="AL39" i="69" s="1"/>
  <c r="AL20" i="54"/>
  <c r="AL39" i="54" s="1"/>
  <c r="AL20" i="68"/>
  <c r="AL39" i="68" s="1"/>
  <c r="AL20" i="88"/>
  <c r="AL39" i="88" s="1"/>
  <c r="AL20" i="87"/>
  <c r="AL39" i="87" s="1"/>
  <c r="AL20" i="12"/>
  <c r="AL39" i="12" s="1"/>
  <c r="AH14" i="92"/>
  <c r="AH33" i="92" s="1"/>
  <c r="AH14" i="91"/>
  <c r="AH33" i="91" s="1"/>
  <c r="AH14" i="69"/>
  <c r="AH33" i="69" s="1"/>
  <c r="AH14" i="68"/>
  <c r="AH33" i="68" s="1"/>
  <c r="AH14" i="54"/>
  <c r="AH33" i="54" s="1"/>
  <c r="AH14" i="88"/>
  <c r="AH33" i="88" s="1"/>
  <c r="AH14" i="87"/>
  <c r="AH33" i="87" s="1"/>
  <c r="AH14" i="12"/>
  <c r="AH33" i="12" s="1"/>
  <c r="AE17" i="92"/>
  <c r="AE36" i="92" s="1"/>
  <c r="AE17" i="69"/>
  <c r="AE36" i="69" s="1"/>
  <c r="AE17" i="91"/>
  <c r="AE36" i="91" s="1"/>
  <c r="AE17" i="68"/>
  <c r="AE36" i="68" s="1"/>
  <c r="AE17" i="54"/>
  <c r="AE36" i="54" s="1"/>
  <c r="AE17" i="88"/>
  <c r="AE36" i="88" s="1"/>
  <c r="AE17" i="87"/>
  <c r="AE36" i="87" s="1"/>
  <c r="AE17" i="12"/>
  <c r="AE36" i="12" s="1"/>
  <c r="AF17" i="92"/>
  <c r="AF36" i="92" s="1"/>
  <c r="AF17" i="91"/>
  <c r="AF36" i="91" s="1"/>
  <c r="AF17" i="68"/>
  <c r="AF36" i="68" s="1"/>
  <c r="AF17" i="69"/>
  <c r="AF36" i="69" s="1"/>
  <c r="AF17" i="88"/>
  <c r="AF36" i="88" s="1"/>
  <c r="AF17" i="54"/>
  <c r="AF36" i="54" s="1"/>
  <c r="AF17" i="87"/>
  <c r="AF36" i="87" s="1"/>
  <c r="AF17" i="12"/>
  <c r="AF36" i="12" s="1"/>
  <c r="AG9" i="92"/>
  <c r="AG28" i="92" s="1"/>
  <c r="AG9" i="91"/>
  <c r="AG28" i="91" s="1"/>
  <c r="AG9" i="69"/>
  <c r="AG28" i="69" s="1"/>
  <c r="AG9" i="68"/>
  <c r="AG28" i="68" s="1"/>
  <c r="AG9" i="87"/>
  <c r="AG28" i="87" s="1"/>
  <c r="AG9" i="54"/>
  <c r="AG28" i="54" s="1"/>
  <c r="AG9" i="12"/>
  <c r="AG28" i="12" s="1"/>
  <c r="AG9" i="88"/>
  <c r="AG28" i="88" s="1"/>
  <c r="AI9" i="92"/>
  <c r="AI28" i="92" s="1"/>
  <c r="AI9" i="91"/>
  <c r="AI28" i="91" s="1"/>
  <c r="AI9" i="69"/>
  <c r="AI28" i="69" s="1"/>
  <c r="AI9" i="68"/>
  <c r="AI28" i="68" s="1"/>
  <c r="AI9" i="54"/>
  <c r="AI28" i="54" s="1"/>
  <c r="AI9" i="88"/>
  <c r="AI28" i="88" s="1"/>
  <c r="AI9" i="87"/>
  <c r="AI28" i="87" s="1"/>
  <c r="AI9" i="12"/>
  <c r="AI28" i="12" s="1"/>
  <c r="AJ17" i="92"/>
  <c r="AJ36" i="92" s="1"/>
  <c r="AJ17" i="91"/>
  <c r="AJ36" i="91" s="1"/>
  <c r="AJ17" i="69"/>
  <c r="AJ36" i="69" s="1"/>
  <c r="AJ17" i="68"/>
  <c r="AJ36" i="68" s="1"/>
  <c r="AJ17" i="54"/>
  <c r="AJ36" i="54" s="1"/>
  <c r="AJ17" i="88"/>
  <c r="AJ36" i="88" s="1"/>
  <c r="AJ17" i="87"/>
  <c r="AJ36" i="87" s="1"/>
  <c r="AJ17" i="12"/>
  <c r="AJ36" i="12" s="1"/>
  <c r="AT11" i="92"/>
  <c r="AT30" i="92" s="1"/>
  <c r="AT11" i="69"/>
  <c r="AT30" i="69" s="1"/>
  <c r="AT11" i="91"/>
  <c r="AT30" i="91" s="1"/>
  <c r="AT11" i="68"/>
  <c r="AT30" i="68" s="1"/>
  <c r="AT11" i="87"/>
  <c r="AT30" i="87" s="1"/>
  <c r="AT11" i="54"/>
  <c r="AT30" i="54" s="1"/>
  <c r="AT11" i="12"/>
  <c r="AT30" i="12" s="1"/>
  <c r="AT11" i="88"/>
  <c r="AT30" i="88" s="1"/>
  <c r="AS17" i="92"/>
  <c r="AS36" i="92" s="1"/>
  <c r="AS17" i="91"/>
  <c r="AS36" i="91" s="1"/>
  <c r="AS17" i="68"/>
  <c r="AS36" i="68" s="1"/>
  <c r="AS17" i="69"/>
  <c r="AS36" i="69" s="1"/>
  <c r="AS17" i="54"/>
  <c r="AS36" i="54" s="1"/>
  <c r="AS17" i="87"/>
  <c r="AS36" i="87" s="1"/>
  <c r="AS17" i="88"/>
  <c r="AS36" i="88" s="1"/>
  <c r="AS17" i="12"/>
  <c r="AS36" i="12" s="1"/>
  <c r="AU11" i="92"/>
  <c r="AU30" i="92" s="1"/>
  <c r="AU11" i="69"/>
  <c r="AU30" i="69" s="1"/>
  <c r="AU11" i="91"/>
  <c r="AU30" i="91" s="1"/>
  <c r="AU11" i="68"/>
  <c r="AU30" i="68" s="1"/>
  <c r="AU11" i="54"/>
  <c r="AU30" i="54" s="1"/>
  <c r="AU11" i="88"/>
  <c r="AU30" i="88" s="1"/>
  <c r="AU11" i="87"/>
  <c r="AU30" i="87" s="1"/>
  <c r="AU11" i="12"/>
  <c r="AU30" i="12" s="1"/>
  <c r="AN11" i="92"/>
  <c r="AN30" i="92" s="1"/>
  <c r="AN11" i="91"/>
  <c r="AN30" i="91" s="1"/>
  <c r="AN11" i="69"/>
  <c r="AN30" i="69" s="1"/>
  <c r="AN11" i="68"/>
  <c r="AN30" i="68" s="1"/>
  <c r="AN11" i="54"/>
  <c r="AN30" i="54" s="1"/>
  <c r="AN11" i="88"/>
  <c r="AN30" i="88" s="1"/>
  <c r="AN11" i="12"/>
  <c r="AN30" i="12" s="1"/>
  <c r="AN11" i="87"/>
  <c r="AN30" i="87" s="1"/>
  <c r="AO14" i="92"/>
  <c r="AO33" i="92" s="1"/>
  <c r="AO14" i="91"/>
  <c r="AO33" i="91" s="1"/>
  <c r="AO14" i="69"/>
  <c r="AO33" i="69" s="1"/>
  <c r="AO14" i="68"/>
  <c r="AO33" i="68" s="1"/>
  <c r="AO14" i="54"/>
  <c r="AO33" i="54" s="1"/>
  <c r="AO14" i="88"/>
  <c r="AO33" i="88" s="1"/>
  <c r="AO14" i="87"/>
  <c r="AO33" i="87" s="1"/>
  <c r="AO14" i="12"/>
  <c r="AO33" i="12" s="1"/>
  <c r="AP11" i="92"/>
  <c r="AP30" i="92" s="1"/>
  <c r="AP11" i="69"/>
  <c r="AP30" i="69" s="1"/>
  <c r="AP11" i="91"/>
  <c r="AP30" i="91" s="1"/>
  <c r="AP11" i="68"/>
  <c r="AP30" i="68" s="1"/>
  <c r="AP11" i="54"/>
  <c r="AP30" i="54" s="1"/>
  <c r="AP11" i="87"/>
  <c r="AP30" i="87" s="1"/>
  <c r="AP11" i="12"/>
  <c r="AP30" i="12" s="1"/>
  <c r="AP11" i="88"/>
  <c r="AP30" i="88" s="1"/>
  <c r="AR20" i="92"/>
  <c r="AR39" i="92" s="1"/>
  <c r="AR20" i="91"/>
  <c r="AR39" i="91" s="1"/>
  <c r="AR20" i="69"/>
  <c r="AR39" i="69" s="1"/>
  <c r="AR20" i="68"/>
  <c r="AR39" i="68" s="1"/>
  <c r="AR20" i="87"/>
  <c r="AR39" i="87" s="1"/>
  <c r="AR20" i="54"/>
  <c r="AR39" i="54" s="1"/>
  <c r="AR20" i="88"/>
  <c r="AR39" i="88" s="1"/>
  <c r="AR20" i="12"/>
  <c r="AR39" i="12" s="1"/>
  <c r="AS11" i="92"/>
  <c r="AS30" i="92" s="1"/>
  <c r="AS11" i="91"/>
  <c r="AS30" i="91" s="1"/>
  <c r="AS11" i="69"/>
  <c r="AS30" i="69" s="1"/>
  <c r="AS11" i="68"/>
  <c r="AS30" i="68" s="1"/>
  <c r="AS11" i="54"/>
  <c r="AS30" i="54" s="1"/>
  <c r="AS11" i="87"/>
  <c r="AS30" i="87" s="1"/>
  <c r="AS11" i="88"/>
  <c r="AS30" i="88" s="1"/>
  <c r="AS11" i="12"/>
  <c r="AS30" i="12" s="1"/>
  <c r="AW9" i="92"/>
  <c r="AW28" i="92" s="1"/>
  <c r="AW9" i="91"/>
  <c r="AW28" i="91" s="1"/>
  <c r="AW9" i="69"/>
  <c r="AW28" i="69" s="1"/>
  <c r="AW9" i="68"/>
  <c r="AW28" i="68" s="1"/>
  <c r="AW9" i="87"/>
  <c r="AW28" i="87" s="1"/>
  <c r="AW9" i="54"/>
  <c r="AW28" i="54" s="1"/>
  <c r="AW9" i="12"/>
  <c r="AW28" i="12" s="1"/>
  <c r="AW9" i="88"/>
  <c r="AW28" i="88" s="1"/>
  <c r="AX14" i="92"/>
  <c r="AX33" i="92" s="1"/>
  <c r="AX14" i="91"/>
  <c r="AX33" i="91" s="1"/>
  <c r="AX14" i="69"/>
  <c r="AX33" i="69" s="1"/>
  <c r="AX14" i="68"/>
  <c r="AX33" i="68" s="1"/>
  <c r="AX14" i="54"/>
  <c r="AX33" i="54" s="1"/>
  <c r="AX14" i="88"/>
  <c r="AX33" i="88" s="1"/>
  <c r="AX14" i="87"/>
  <c r="AX33" i="87" s="1"/>
  <c r="AX14" i="12"/>
  <c r="AX33" i="12" s="1"/>
  <c r="AY9" i="92"/>
  <c r="AY28" i="92" s="1"/>
  <c r="AY9" i="91"/>
  <c r="AY28" i="91" s="1"/>
  <c r="AY9" i="69"/>
  <c r="AY28" i="69" s="1"/>
  <c r="AY9" i="68"/>
  <c r="AY28" i="68" s="1"/>
  <c r="AY9" i="54"/>
  <c r="AY28" i="54" s="1"/>
  <c r="AY9" i="88"/>
  <c r="AY28" i="88" s="1"/>
  <c r="AY9" i="87"/>
  <c r="AY28" i="87" s="1"/>
  <c r="AY9" i="12"/>
  <c r="AY28" i="12" s="1"/>
  <c r="AZ14" i="92"/>
  <c r="AZ33" i="92" s="1"/>
  <c r="AZ14" i="69"/>
  <c r="AZ33" i="69" s="1"/>
  <c r="AZ14" i="91"/>
  <c r="AZ33" i="91" s="1"/>
  <c r="AZ14" i="68"/>
  <c r="AZ33" i="68" s="1"/>
  <c r="AZ14" i="54"/>
  <c r="AZ33" i="54" s="1"/>
  <c r="AZ14" i="87"/>
  <c r="AZ33" i="87" s="1"/>
  <c r="AZ14" i="12"/>
  <c r="AZ33" i="12" s="1"/>
  <c r="AZ14" i="88"/>
  <c r="AZ33" i="88" s="1"/>
  <c r="BA9" i="92"/>
  <c r="BA28" i="92" s="1"/>
  <c r="BA9" i="69"/>
  <c r="BA28" i="69" s="1"/>
  <c r="BA9" i="68"/>
  <c r="BA28" i="68" s="1"/>
  <c r="BA9" i="91"/>
  <c r="BA28" i="91" s="1"/>
  <c r="BA9" i="87"/>
  <c r="BA28" i="87" s="1"/>
  <c r="BA9" i="54"/>
  <c r="BA28" i="54" s="1"/>
  <c r="BA9" i="88"/>
  <c r="BA28" i="88" s="1"/>
  <c r="BA9" i="12"/>
  <c r="BA28" i="12" s="1"/>
  <c r="AS9" i="92"/>
  <c r="AS28" i="92" s="1"/>
  <c r="AS9" i="91"/>
  <c r="AS28" i="91" s="1"/>
  <c r="AS9" i="69"/>
  <c r="AS28" i="69" s="1"/>
  <c r="AS9" i="68"/>
  <c r="AS28" i="68" s="1"/>
  <c r="AS9" i="54"/>
  <c r="AS28" i="54" s="1"/>
  <c r="AS9" i="87"/>
  <c r="AS28" i="87" s="1"/>
  <c r="AS9" i="12"/>
  <c r="AS28" i="12" s="1"/>
  <c r="AS9" i="88"/>
  <c r="AS28" i="88" s="1"/>
  <c r="AK11" i="92"/>
  <c r="AK30" i="92" s="1"/>
  <c r="AK11" i="91"/>
  <c r="AK30" i="91" s="1"/>
  <c r="AK11" i="69"/>
  <c r="AK30" i="69" s="1"/>
  <c r="AK11" i="68"/>
  <c r="AK30" i="68" s="1"/>
  <c r="AK11" i="54"/>
  <c r="AK30" i="54" s="1"/>
  <c r="AK11" i="87"/>
  <c r="AK30" i="87" s="1"/>
  <c r="AK11" i="88"/>
  <c r="AK30" i="88" s="1"/>
  <c r="AK11" i="12"/>
  <c r="AK30" i="12" s="1"/>
  <c r="BA11" i="92"/>
  <c r="BA30" i="92" s="1"/>
  <c r="BA11" i="91"/>
  <c r="BA30" i="91" s="1"/>
  <c r="BA11" i="69"/>
  <c r="BA30" i="69" s="1"/>
  <c r="BA11" i="68"/>
  <c r="BA30" i="68" s="1"/>
  <c r="BA11" i="54"/>
  <c r="BA30" i="54" s="1"/>
  <c r="BA11" i="87"/>
  <c r="BA30" i="87" s="1"/>
  <c r="BA11" i="88"/>
  <c r="BA30" i="88" s="1"/>
  <c r="BA11" i="12"/>
  <c r="BA30" i="12" s="1"/>
  <c r="AO9" i="92"/>
  <c r="AO28" i="92" s="1"/>
  <c r="AO9" i="91"/>
  <c r="AO28" i="91" s="1"/>
  <c r="AO9" i="69"/>
  <c r="AO28" i="69" s="1"/>
  <c r="AO9" i="68"/>
  <c r="AO28" i="68" s="1"/>
  <c r="AO9" i="54"/>
  <c r="AO28" i="54" s="1"/>
  <c r="AO9" i="87"/>
  <c r="AO28" i="87" s="1"/>
  <c r="AO9" i="88"/>
  <c r="AO28" i="88" s="1"/>
  <c r="AO9" i="12"/>
  <c r="AO28" i="12" s="1"/>
  <c r="AB14" i="92"/>
  <c r="AB33" i="92" s="1"/>
  <c r="AB14" i="91"/>
  <c r="AB33" i="91" s="1"/>
  <c r="AB14" i="69"/>
  <c r="AB33" i="69" s="1"/>
  <c r="AB14" i="68"/>
  <c r="AB33" i="68" s="1"/>
  <c r="AB14" i="54"/>
  <c r="AB33" i="54" s="1"/>
  <c r="AB14" i="87"/>
  <c r="AB33" i="87" s="1"/>
  <c r="AB14" i="88"/>
  <c r="AB33" i="88" s="1"/>
  <c r="AB14" i="12"/>
  <c r="AB33" i="12" s="1"/>
  <c r="AB14" i="99"/>
  <c r="AB14" i="111"/>
  <c r="AB33" i="111" s="1"/>
  <c r="AB14" i="110"/>
  <c r="AB33" i="110" s="1"/>
  <c r="AV14" i="92"/>
  <c r="AV33" i="92" s="1"/>
  <c r="AV14" i="91"/>
  <c r="AV33" i="91" s="1"/>
  <c r="AV14" i="69"/>
  <c r="AV33" i="69" s="1"/>
  <c r="AV14" i="68"/>
  <c r="AV33" i="68" s="1"/>
  <c r="AV14" i="87"/>
  <c r="AV33" i="87" s="1"/>
  <c r="AV14" i="88"/>
  <c r="AV33" i="88" s="1"/>
  <c r="AV14" i="12"/>
  <c r="AV33" i="12" s="1"/>
  <c r="AV14" i="54"/>
  <c r="AV33" i="54" s="1"/>
  <c r="AV9" i="92"/>
  <c r="AV28" i="92" s="1"/>
  <c r="AV9" i="91"/>
  <c r="AV28" i="91" s="1"/>
  <c r="AV9" i="68"/>
  <c r="AV28" i="68" s="1"/>
  <c r="AV9" i="69"/>
  <c r="AV28" i="69" s="1"/>
  <c r="AV9" i="54"/>
  <c r="AV28" i="54" s="1"/>
  <c r="AV9" i="87"/>
  <c r="AV28" i="87" s="1"/>
  <c r="AV9" i="88"/>
  <c r="AV28" i="88" s="1"/>
  <c r="AV9" i="12"/>
  <c r="AV28" i="12" s="1"/>
  <c r="AK21" i="3"/>
  <c r="AW21" i="3"/>
  <c r="L12" i="3"/>
  <c r="AT21" i="3"/>
  <c r="L18" i="3"/>
  <c r="AK18" i="3"/>
  <c r="AL21" i="3"/>
  <c r="AE18" i="3"/>
  <c r="AJ18" i="3"/>
  <c r="AS18" i="3"/>
  <c r="AN12" i="3"/>
  <c r="AP12" i="3"/>
  <c r="AS12" i="3"/>
  <c r="AX15" i="3"/>
  <c r="AZ15" i="3"/>
  <c r="AW12" i="3"/>
  <c r="AV12" i="3"/>
  <c r="AB18" i="3"/>
  <c r="AM12" i="3"/>
  <c r="AT18" i="3"/>
  <c r="AR18" i="3"/>
  <c r="AY18" i="3"/>
  <c r="AG18" i="3"/>
  <c r="L15" i="3"/>
  <c r="AH12" i="3"/>
  <c r="AM15" i="3"/>
  <c r="AE15" i="3"/>
  <c r="AG15" i="3"/>
  <c r="AJ15" i="3"/>
  <c r="AQ21" i="3"/>
  <c r="AN21" i="3"/>
  <c r="AP15" i="3"/>
  <c r="AS15" i="3"/>
  <c r="AX18" i="3"/>
  <c r="AZ18" i="3"/>
  <c r="AY15" i="3"/>
  <c r="AN18" i="3"/>
  <c r="AB15" i="3"/>
  <c r="AF15" i="3"/>
  <c r="L21" i="3"/>
  <c r="AL12" i="3"/>
  <c r="AM18" i="3"/>
  <c r="AE21" i="3"/>
  <c r="AG21" i="3"/>
  <c r="AN15" i="3"/>
  <c r="AP21" i="3"/>
  <c r="AS21" i="3"/>
  <c r="AX21" i="3"/>
  <c r="AZ21" i="3"/>
  <c r="BA12" i="3"/>
  <c r="AG12" i="3"/>
  <c r="AI15" i="3"/>
  <c r="AV15" i="3"/>
  <c r="AF21" i="3"/>
  <c r="AB21" i="3"/>
  <c r="AH18" i="3"/>
  <c r="AI21" i="3"/>
  <c r="AH21" i="3"/>
  <c r="AQ12" i="3"/>
  <c r="AQ15" i="3"/>
  <c r="AP18" i="3"/>
  <c r="AW18" i="3"/>
  <c r="AY21" i="3"/>
  <c r="BA18" i="3"/>
  <c r="AJ12" i="3"/>
  <c r="AI12" i="3"/>
  <c r="AV21" i="3"/>
  <c r="AU18" i="3"/>
  <c r="BA21" i="3"/>
  <c r="AM21" i="3"/>
  <c r="AO12" i="3"/>
  <c r="AZ12" i="3"/>
  <c r="AE12" i="3"/>
  <c r="AH15" i="3"/>
  <c r="AU12" i="3"/>
  <c r="AU15" i="3"/>
  <c r="AR12" i="3"/>
  <c r="AV18" i="3"/>
  <c r="AO21" i="3"/>
  <c r="AL15" i="3"/>
  <c r="AQ18" i="3"/>
  <c r="AK12" i="3"/>
  <c r="AL18" i="3"/>
  <c r="AF18" i="3"/>
  <c r="AT12" i="3"/>
  <c r="AO15" i="3"/>
  <c r="AR21" i="3"/>
  <c r="AB12" i="3"/>
  <c r="AK15" i="3"/>
  <c r="AJ21" i="3"/>
  <c r="AF12" i="3"/>
  <c r="AI18" i="3"/>
  <c r="AT15" i="3"/>
  <c r="AU21" i="3"/>
  <c r="AO18" i="3"/>
  <c r="AR15" i="3"/>
  <c r="AW15" i="3"/>
  <c r="AY12" i="3"/>
  <c r="BA15" i="3"/>
  <c r="AX12" i="3"/>
  <c r="U11" i="3"/>
  <c r="U9" i="3"/>
  <c r="U17" i="3"/>
  <c r="U14" i="3"/>
  <c r="U20" i="3"/>
  <c r="L11" i="102" l="1"/>
  <c r="L29" i="102" s="1"/>
  <c r="L11" i="103"/>
  <c r="L29" i="103" s="1"/>
  <c r="BO12" i="83"/>
  <c r="BO26" i="83" s="1"/>
  <c r="BO12" i="89"/>
  <c r="BO26" i="89" s="1"/>
  <c r="BO12" i="82"/>
  <c r="BO26" i="82" s="1"/>
  <c r="BO12" i="90"/>
  <c r="BO26" i="90" s="1"/>
  <c r="L17" i="103"/>
  <c r="L35" i="103" s="1"/>
  <c r="L17" i="102"/>
  <c r="L35" i="102" s="1"/>
  <c r="AB11" i="103"/>
  <c r="AB29" i="103" s="1"/>
  <c r="AB11" i="102"/>
  <c r="AB29" i="102" s="1"/>
  <c r="BO16" i="83"/>
  <c r="BO30" i="83" s="1"/>
  <c r="BO16" i="89"/>
  <c r="BO30" i="89" s="1"/>
  <c r="BO16" i="90"/>
  <c r="BO30" i="90" s="1"/>
  <c r="BO16" i="82"/>
  <c r="BO30" i="82" s="1"/>
  <c r="BO14" i="83"/>
  <c r="BO28" i="83" s="1"/>
  <c r="BO14" i="89"/>
  <c r="BO28" i="89" s="1"/>
  <c r="BO14" i="90"/>
  <c r="BO28" i="90" s="1"/>
  <c r="BO14" i="82"/>
  <c r="BO28" i="82" s="1"/>
  <c r="L20" i="102"/>
  <c r="L38" i="102" s="1"/>
  <c r="L20" i="103"/>
  <c r="L38" i="103" s="1"/>
  <c r="AB9" i="102"/>
  <c r="AB27" i="102" s="1"/>
  <c r="AB9" i="103"/>
  <c r="AB27" i="103" s="1"/>
  <c r="AB14" i="102"/>
  <c r="AB32" i="102" s="1"/>
  <c r="AB14" i="103"/>
  <c r="AB32" i="103" s="1"/>
  <c r="BO10" i="83"/>
  <c r="BO24" i="83" s="1"/>
  <c r="BO10" i="89"/>
  <c r="BO24" i="89" s="1"/>
  <c r="BO10" i="90"/>
  <c r="BO24" i="90" s="1"/>
  <c r="BO10" i="82"/>
  <c r="BO24" i="82" s="1"/>
  <c r="AB20" i="102"/>
  <c r="AB38" i="102" s="1"/>
  <c r="AB20" i="103"/>
  <c r="AB38" i="103" s="1"/>
  <c r="AB17" i="103"/>
  <c r="AB35" i="103" s="1"/>
  <c r="AB17" i="102"/>
  <c r="AB35" i="102" s="1"/>
  <c r="U8" i="102"/>
  <c r="U26" i="102" s="1"/>
  <c r="U8" i="103"/>
  <c r="U26" i="103" s="1"/>
  <c r="L9" i="102"/>
  <c r="L27" i="102" s="1"/>
  <c r="L9" i="103"/>
  <c r="L27" i="103" s="1"/>
  <c r="L14" i="102"/>
  <c r="L32" i="102" s="1"/>
  <c r="L14" i="103"/>
  <c r="L32" i="103" s="1"/>
  <c r="U14" i="92"/>
  <c r="U33" i="92" s="1"/>
  <c r="U14" i="91"/>
  <c r="U33" i="91" s="1"/>
  <c r="U14" i="69"/>
  <c r="U33" i="69" s="1"/>
  <c r="U14" i="68"/>
  <c r="U33" i="68" s="1"/>
  <c r="U14" i="54"/>
  <c r="U33" i="54" s="1"/>
  <c r="U14" i="88"/>
  <c r="U33" i="88" s="1"/>
  <c r="U14" i="87"/>
  <c r="U33" i="87" s="1"/>
  <c r="U14" i="110"/>
  <c r="U33" i="110" s="1"/>
  <c r="U14" i="12"/>
  <c r="U33" i="12" s="1"/>
  <c r="U14" i="99"/>
  <c r="U14" i="111"/>
  <c r="U33" i="111" s="1"/>
  <c r="AX12" i="92"/>
  <c r="AX31" i="92" s="1"/>
  <c r="AX12" i="91"/>
  <c r="AX31" i="91" s="1"/>
  <c r="AX12" i="69"/>
  <c r="AX31" i="69" s="1"/>
  <c r="AX12" i="68"/>
  <c r="AX31" i="68" s="1"/>
  <c r="AX12" i="54"/>
  <c r="AX31" i="54" s="1"/>
  <c r="AX12" i="87"/>
  <c r="AX31" i="87" s="1"/>
  <c r="AX12" i="88"/>
  <c r="AX31" i="88" s="1"/>
  <c r="AX12" i="12"/>
  <c r="AX31" i="12" s="1"/>
  <c r="AR15" i="92"/>
  <c r="AR34" i="92" s="1"/>
  <c r="AR15" i="91"/>
  <c r="AR34" i="91" s="1"/>
  <c r="AR15" i="69"/>
  <c r="AR34" i="69" s="1"/>
  <c r="AR15" i="68"/>
  <c r="AR34" i="68" s="1"/>
  <c r="AR15" i="54"/>
  <c r="AR34" i="54" s="1"/>
  <c r="AR15" i="87"/>
  <c r="AR34" i="87" s="1"/>
  <c r="AR15" i="88"/>
  <c r="AR34" i="88" s="1"/>
  <c r="AR15" i="12"/>
  <c r="AR34" i="12" s="1"/>
  <c r="AB12" i="92"/>
  <c r="AB31" i="92" s="1"/>
  <c r="AB12" i="69"/>
  <c r="AB31" i="69" s="1"/>
  <c r="AB12" i="91"/>
  <c r="AB31" i="91" s="1"/>
  <c r="AB12" i="68"/>
  <c r="AB31" i="68" s="1"/>
  <c r="AB12" i="54"/>
  <c r="AB31" i="54" s="1"/>
  <c r="AB12" i="88"/>
  <c r="AB31" i="88" s="1"/>
  <c r="AB12" i="87"/>
  <c r="AB31" i="87" s="1"/>
  <c r="AB12" i="110"/>
  <c r="AB31" i="110" s="1"/>
  <c r="AB12" i="12"/>
  <c r="AB31" i="12" s="1"/>
  <c r="AB12" i="99"/>
  <c r="AB12" i="111"/>
  <c r="AB31" i="111" s="1"/>
  <c r="AF18" i="92"/>
  <c r="AF37" i="92" s="1"/>
  <c r="AF18" i="91"/>
  <c r="AF37" i="91" s="1"/>
  <c r="AF18" i="69"/>
  <c r="AF37" i="69" s="1"/>
  <c r="AF18" i="54"/>
  <c r="AF37" i="54" s="1"/>
  <c r="AF18" i="88"/>
  <c r="AF37" i="88" s="1"/>
  <c r="AF18" i="68"/>
  <c r="AF37" i="68" s="1"/>
  <c r="AF18" i="87"/>
  <c r="AF37" i="87" s="1"/>
  <c r="AF18" i="12"/>
  <c r="AF37" i="12" s="1"/>
  <c r="AU15" i="92"/>
  <c r="AU34" i="92" s="1"/>
  <c r="AU15" i="91"/>
  <c r="AU34" i="91" s="1"/>
  <c r="AU15" i="69"/>
  <c r="AU34" i="69" s="1"/>
  <c r="AU15" i="68"/>
  <c r="AU34" i="68" s="1"/>
  <c r="AU15" i="54"/>
  <c r="AU34" i="54" s="1"/>
  <c r="AU15" i="88"/>
  <c r="AU34" i="88" s="1"/>
  <c r="AU15" i="87"/>
  <c r="AU34" i="87" s="1"/>
  <c r="AU15" i="12"/>
  <c r="AU34" i="12" s="1"/>
  <c r="AZ12" i="91"/>
  <c r="AZ31" i="91" s="1"/>
  <c r="AZ12" i="69"/>
  <c r="AZ31" i="69" s="1"/>
  <c r="AZ12" i="68"/>
  <c r="AZ31" i="68" s="1"/>
  <c r="AZ12" i="92"/>
  <c r="AZ31" i="92" s="1"/>
  <c r="AZ12" i="54"/>
  <c r="AZ31" i="54" s="1"/>
  <c r="AZ12" i="88"/>
  <c r="AZ31" i="88" s="1"/>
  <c r="AZ12" i="87"/>
  <c r="AZ31" i="87" s="1"/>
  <c r="AZ12" i="12"/>
  <c r="AZ31" i="12" s="1"/>
  <c r="AU18" i="92"/>
  <c r="AU37" i="92" s="1"/>
  <c r="AU18" i="91"/>
  <c r="AU37" i="91" s="1"/>
  <c r="AU18" i="69"/>
  <c r="AU37" i="69" s="1"/>
  <c r="AU18" i="68"/>
  <c r="AU37" i="68" s="1"/>
  <c r="AU18" i="87"/>
  <c r="AU37" i="87" s="1"/>
  <c r="AU18" i="12"/>
  <c r="AU37" i="12" s="1"/>
  <c r="AU18" i="54"/>
  <c r="AU37" i="54" s="1"/>
  <c r="AU18" i="88"/>
  <c r="AU37" i="88" s="1"/>
  <c r="BA18" i="92"/>
  <c r="BA37" i="92" s="1"/>
  <c r="BA18" i="91"/>
  <c r="BA37" i="91" s="1"/>
  <c r="BA18" i="69"/>
  <c r="BA37" i="69" s="1"/>
  <c r="BA18" i="68"/>
  <c r="BA37" i="68" s="1"/>
  <c r="BA18" i="88"/>
  <c r="BA37" i="88" s="1"/>
  <c r="BA18" i="54"/>
  <c r="BA37" i="54" s="1"/>
  <c r="BA18" i="87"/>
  <c r="BA37" i="87" s="1"/>
  <c r="BA18" i="12"/>
  <c r="BA37" i="12" s="1"/>
  <c r="AH18" i="92"/>
  <c r="AH37" i="92" s="1"/>
  <c r="AH18" i="91"/>
  <c r="AH37" i="91" s="1"/>
  <c r="AH18" i="68"/>
  <c r="AH37" i="68" s="1"/>
  <c r="AH18" i="69"/>
  <c r="AH37" i="69" s="1"/>
  <c r="AH18" i="54"/>
  <c r="AH37" i="54" s="1"/>
  <c r="AH18" i="87"/>
  <c r="AH37" i="87" s="1"/>
  <c r="AH18" i="88"/>
  <c r="AH37" i="88" s="1"/>
  <c r="AH18" i="12"/>
  <c r="AH37" i="12" s="1"/>
  <c r="AX21" i="92"/>
  <c r="AX40" i="92" s="1"/>
  <c r="AX21" i="69"/>
  <c r="AX40" i="69" s="1"/>
  <c r="AX21" i="68"/>
  <c r="AX40" i="68" s="1"/>
  <c r="AX21" i="91"/>
  <c r="AX40" i="91" s="1"/>
  <c r="AX21" i="54"/>
  <c r="AX40" i="54" s="1"/>
  <c r="AX21" i="88"/>
  <c r="AX40" i="88" s="1"/>
  <c r="AX21" i="87"/>
  <c r="AX40" i="87" s="1"/>
  <c r="AX21" i="12"/>
  <c r="AX40" i="12" s="1"/>
  <c r="L21" i="91"/>
  <c r="L40" i="91" s="1"/>
  <c r="L21" i="92"/>
  <c r="L40" i="92" s="1"/>
  <c r="L21" i="68"/>
  <c r="L40" i="68" s="1"/>
  <c r="L21" i="69"/>
  <c r="L40" i="69" s="1"/>
  <c r="L21" i="54"/>
  <c r="L40" i="54" s="1"/>
  <c r="L21" i="87"/>
  <c r="L40" i="87" s="1"/>
  <c r="L21" i="88"/>
  <c r="L40" i="88" s="1"/>
  <c r="L21" i="12"/>
  <c r="L40" i="12" s="1"/>
  <c r="L21" i="99"/>
  <c r="L21" i="111"/>
  <c r="L40" i="111" s="1"/>
  <c r="L21" i="110"/>
  <c r="L40" i="110" s="1"/>
  <c r="AY15" i="92"/>
  <c r="AY34" i="92" s="1"/>
  <c r="AY15" i="91"/>
  <c r="AY34" i="91" s="1"/>
  <c r="AY15" i="68"/>
  <c r="AY34" i="68" s="1"/>
  <c r="AY15" i="69"/>
  <c r="AY34" i="69" s="1"/>
  <c r="AY15" i="88"/>
  <c r="AY34" i="88" s="1"/>
  <c r="AY15" i="54"/>
  <c r="AY34" i="54" s="1"/>
  <c r="AY15" i="87"/>
  <c r="AY34" i="87" s="1"/>
  <c r="AY15" i="12"/>
  <c r="AY34" i="12" s="1"/>
  <c r="AP15" i="92"/>
  <c r="AP34" i="92" s="1"/>
  <c r="AP15" i="91"/>
  <c r="AP34" i="91" s="1"/>
  <c r="AP15" i="69"/>
  <c r="AP34" i="69" s="1"/>
  <c r="AP15" i="54"/>
  <c r="AP34" i="54" s="1"/>
  <c r="AP15" i="68"/>
  <c r="AP34" i="68" s="1"/>
  <c r="AP15" i="88"/>
  <c r="AP34" i="88" s="1"/>
  <c r="AP15" i="87"/>
  <c r="AP34" i="87" s="1"/>
  <c r="AP15" i="12"/>
  <c r="AP34" i="12" s="1"/>
  <c r="AG15" i="92"/>
  <c r="AG34" i="92" s="1"/>
  <c r="AG15" i="91"/>
  <c r="AG34" i="91" s="1"/>
  <c r="AG15" i="69"/>
  <c r="AG34" i="69" s="1"/>
  <c r="AG15" i="68"/>
  <c r="AG34" i="68" s="1"/>
  <c r="AG15" i="54"/>
  <c r="AG34" i="54" s="1"/>
  <c r="AG15" i="87"/>
  <c r="AG34" i="87" s="1"/>
  <c r="AG15" i="12"/>
  <c r="AG34" i="12" s="1"/>
  <c r="AG15" i="88"/>
  <c r="AG34" i="88" s="1"/>
  <c r="L15" i="92"/>
  <c r="L34" i="92" s="1"/>
  <c r="L15" i="91"/>
  <c r="L34" i="91" s="1"/>
  <c r="L15" i="69"/>
  <c r="L34" i="69" s="1"/>
  <c r="L15" i="68"/>
  <c r="L34" i="68" s="1"/>
  <c r="L15" i="54"/>
  <c r="L34" i="54" s="1"/>
  <c r="L15" i="87"/>
  <c r="L34" i="87" s="1"/>
  <c r="L15" i="88"/>
  <c r="L34" i="88" s="1"/>
  <c r="L15" i="12"/>
  <c r="L34" i="12" s="1"/>
  <c r="L15" i="99"/>
  <c r="L15" i="111"/>
  <c r="L34" i="111" s="1"/>
  <c r="L15" i="110"/>
  <c r="L34" i="110" s="1"/>
  <c r="AT18" i="92"/>
  <c r="AT37" i="92" s="1"/>
  <c r="AT18" i="91"/>
  <c r="AT37" i="91" s="1"/>
  <c r="AT18" i="68"/>
  <c r="AT37" i="68" s="1"/>
  <c r="AT18" i="69"/>
  <c r="AT37" i="69" s="1"/>
  <c r="AT18" i="54"/>
  <c r="AT37" i="54" s="1"/>
  <c r="AT18" i="87"/>
  <c r="AT37" i="87" s="1"/>
  <c r="AT18" i="88"/>
  <c r="AT37" i="88" s="1"/>
  <c r="AT18" i="12"/>
  <c r="AT37" i="12" s="1"/>
  <c r="AW12" i="92"/>
  <c r="AW31" i="92" s="1"/>
  <c r="AW12" i="91"/>
  <c r="AW31" i="91" s="1"/>
  <c r="AW12" i="69"/>
  <c r="AW31" i="69" s="1"/>
  <c r="AW12" i="68"/>
  <c r="AW31" i="68" s="1"/>
  <c r="AW12" i="88"/>
  <c r="AW31" i="88" s="1"/>
  <c r="AW12" i="54"/>
  <c r="AW31" i="54" s="1"/>
  <c r="AW12" i="87"/>
  <c r="AW31" i="87" s="1"/>
  <c r="AW12" i="12"/>
  <c r="AW31" i="12" s="1"/>
  <c r="AE18" i="92"/>
  <c r="AE37" i="92" s="1"/>
  <c r="AE18" i="91"/>
  <c r="AE37" i="91" s="1"/>
  <c r="AE18" i="69"/>
  <c r="AE37" i="69" s="1"/>
  <c r="AE18" i="68"/>
  <c r="AE37" i="68" s="1"/>
  <c r="AE18" i="87"/>
  <c r="AE37" i="87" s="1"/>
  <c r="AE18" i="54"/>
  <c r="AE37" i="54" s="1"/>
  <c r="AE18" i="12"/>
  <c r="AE37" i="12" s="1"/>
  <c r="AE18" i="88"/>
  <c r="AE37" i="88" s="1"/>
  <c r="AT21" i="92"/>
  <c r="AT40" i="92" s="1"/>
  <c r="AT21" i="91"/>
  <c r="AT40" i="91" s="1"/>
  <c r="AT21" i="69"/>
  <c r="AT40" i="69" s="1"/>
  <c r="AT21" i="68"/>
  <c r="AT40" i="68" s="1"/>
  <c r="AT21" i="54"/>
  <c r="AT40" i="54" s="1"/>
  <c r="AT21" i="88"/>
  <c r="AT40" i="88" s="1"/>
  <c r="AT21" i="87"/>
  <c r="AT40" i="87" s="1"/>
  <c r="AT21" i="12"/>
  <c r="AT40" i="12" s="1"/>
  <c r="U8" i="104"/>
  <c r="U26" i="104" s="1"/>
  <c r="U8" i="101"/>
  <c r="U27" i="101" s="1"/>
  <c r="U17" i="92"/>
  <c r="U36" i="92" s="1"/>
  <c r="U17" i="91"/>
  <c r="U36" i="91" s="1"/>
  <c r="U17" i="68"/>
  <c r="U36" i="68" s="1"/>
  <c r="U17" i="69"/>
  <c r="U36" i="69" s="1"/>
  <c r="U17" i="54"/>
  <c r="U36" i="54" s="1"/>
  <c r="U17" i="87"/>
  <c r="U36" i="87" s="1"/>
  <c r="U17" i="88"/>
  <c r="U36" i="88" s="1"/>
  <c r="U17" i="12"/>
  <c r="U36" i="12" s="1"/>
  <c r="U17" i="110"/>
  <c r="U36" i="110" s="1"/>
  <c r="U17" i="99"/>
  <c r="U17" i="111"/>
  <c r="U36" i="111" s="1"/>
  <c r="AO18" i="92"/>
  <c r="AO37" i="92" s="1"/>
  <c r="AO18" i="91"/>
  <c r="AO37" i="91" s="1"/>
  <c r="AO18" i="69"/>
  <c r="AO37" i="69" s="1"/>
  <c r="AO18" i="68"/>
  <c r="AO37" i="68" s="1"/>
  <c r="AO18" i="54"/>
  <c r="AO37" i="54" s="1"/>
  <c r="AO18" i="88"/>
  <c r="AO37" i="88" s="1"/>
  <c r="AO18" i="87"/>
  <c r="AO37" i="87" s="1"/>
  <c r="AO18" i="12"/>
  <c r="AO37" i="12" s="1"/>
  <c r="AF12" i="92"/>
  <c r="AF31" i="92" s="1"/>
  <c r="AF12" i="91"/>
  <c r="AF31" i="91" s="1"/>
  <c r="AF12" i="69"/>
  <c r="AF31" i="69" s="1"/>
  <c r="AF12" i="68"/>
  <c r="AF31" i="68" s="1"/>
  <c r="AF12" i="54"/>
  <c r="AF31" i="54" s="1"/>
  <c r="AF12" i="88"/>
  <c r="AF31" i="88" s="1"/>
  <c r="AF12" i="87"/>
  <c r="AF31" i="87" s="1"/>
  <c r="AF12" i="12"/>
  <c r="AF31" i="12" s="1"/>
  <c r="AR21" i="92"/>
  <c r="AR40" i="92" s="1"/>
  <c r="AR21" i="91"/>
  <c r="AR40" i="91" s="1"/>
  <c r="AR21" i="68"/>
  <c r="AR40" i="68" s="1"/>
  <c r="AR21" i="69"/>
  <c r="AR40" i="69" s="1"/>
  <c r="AR21" i="54"/>
  <c r="AR40" i="54" s="1"/>
  <c r="AR21" i="87"/>
  <c r="AR40" i="87" s="1"/>
  <c r="AR21" i="88"/>
  <c r="AR40" i="88" s="1"/>
  <c r="AR21" i="12"/>
  <c r="AR40" i="12" s="1"/>
  <c r="AO21" i="92"/>
  <c r="AO40" i="92" s="1"/>
  <c r="AO21" i="91"/>
  <c r="AO40" i="91" s="1"/>
  <c r="AO21" i="69"/>
  <c r="AO40" i="69" s="1"/>
  <c r="AO21" i="68"/>
  <c r="AO40" i="68" s="1"/>
  <c r="AO21" i="87"/>
  <c r="AO40" i="87" s="1"/>
  <c r="AO21" i="88"/>
  <c r="AO40" i="88" s="1"/>
  <c r="AO21" i="12"/>
  <c r="AO40" i="12" s="1"/>
  <c r="AO21" i="54"/>
  <c r="AO40" i="54" s="1"/>
  <c r="AU12" i="91"/>
  <c r="AU31" i="91" s="1"/>
  <c r="AU12" i="92"/>
  <c r="AU31" i="92" s="1"/>
  <c r="AU12" i="68"/>
  <c r="AU31" i="68" s="1"/>
  <c r="AU12" i="69"/>
  <c r="AU31" i="69" s="1"/>
  <c r="AU12" i="54"/>
  <c r="AU31" i="54" s="1"/>
  <c r="AU12" i="87"/>
  <c r="AU31" i="87" s="1"/>
  <c r="AU12" i="88"/>
  <c r="AU31" i="88" s="1"/>
  <c r="AU12" i="12"/>
  <c r="AU31" i="12" s="1"/>
  <c r="AO12" i="92"/>
  <c r="AO31" i="92" s="1"/>
  <c r="AO12" i="91"/>
  <c r="AO31" i="91" s="1"/>
  <c r="AO12" i="68"/>
  <c r="AO31" i="68" s="1"/>
  <c r="AO12" i="69"/>
  <c r="AO31" i="69" s="1"/>
  <c r="AO12" i="88"/>
  <c r="AO31" i="88" s="1"/>
  <c r="AO12" i="54"/>
  <c r="AO31" i="54" s="1"/>
  <c r="AO12" i="87"/>
  <c r="AO31" i="87" s="1"/>
  <c r="AO12" i="12"/>
  <c r="AO31" i="12" s="1"/>
  <c r="AY21" i="92"/>
  <c r="AY40" i="92" s="1"/>
  <c r="AY21" i="91"/>
  <c r="AY40" i="91" s="1"/>
  <c r="AY21" i="69"/>
  <c r="AY40" i="69" s="1"/>
  <c r="AY21" i="68"/>
  <c r="AY40" i="68" s="1"/>
  <c r="AY21" i="54"/>
  <c r="AY40" i="54" s="1"/>
  <c r="AY21" i="88"/>
  <c r="AY40" i="88" s="1"/>
  <c r="AY21" i="87"/>
  <c r="AY40" i="87" s="1"/>
  <c r="AY21" i="12"/>
  <c r="AY40" i="12" s="1"/>
  <c r="AQ12" i="92"/>
  <c r="AQ31" i="92" s="1"/>
  <c r="AQ12" i="91"/>
  <c r="AQ31" i="91" s="1"/>
  <c r="AQ12" i="69"/>
  <c r="AQ31" i="69" s="1"/>
  <c r="AQ12" i="68"/>
  <c r="AQ31" i="68" s="1"/>
  <c r="AQ12" i="87"/>
  <c r="AQ31" i="87" s="1"/>
  <c r="AQ12" i="54"/>
  <c r="AQ31" i="54" s="1"/>
  <c r="AQ12" i="12"/>
  <c r="AQ31" i="12" s="1"/>
  <c r="AQ12" i="88"/>
  <c r="AQ31" i="88" s="1"/>
  <c r="AG12" i="92"/>
  <c r="AG31" i="92" s="1"/>
  <c r="AG12" i="91"/>
  <c r="AG31" i="91" s="1"/>
  <c r="AG12" i="69"/>
  <c r="AG31" i="69" s="1"/>
  <c r="AG12" i="68"/>
  <c r="AG31" i="68" s="1"/>
  <c r="AG12" i="88"/>
  <c r="AG31" i="88" s="1"/>
  <c r="AG12" i="54"/>
  <c r="AG31" i="54" s="1"/>
  <c r="AG12" i="87"/>
  <c r="AG31" i="87" s="1"/>
  <c r="AG12" i="12"/>
  <c r="AG31" i="12" s="1"/>
  <c r="AE21" i="92"/>
  <c r="AE40" i="92" s="1"/>
  <c r="AE21" i="91"/>
  <c r="AE40" i="91" s="1"/>
  <c r="AE21" i="69"/>
  <c r="AE40" i="69" s="1"/>
  <c r="AE21" i="68"/>
  <c r="AE40" i="68" s="1"/>
  <c r="AE21" i="54"/>
  <c r="AE40" i="54" s="1"/>
  <c r="AE21" i="87"/>
  <c r="AE40" i="87" s="1"/>
  <c r="AE21" i="88"/>
  <c r="AE40" i="88" s="1"/>
  <c r="AE21" i="12"/>
  <c r="AE40" i="12" s="1"/>
  <c r="AZ18" i="92"/>
  <c r="AZ37" i="92" s="1"/>
  <c r="AZ18" i="91"/>
  <c r="AZ37" i="91" s="1"/>
  <c r="AZ18" i="69"/>
  <c r="AZ37" i="69" s="1"/>
  <c r="AZ18" i="68"/>
  <c r="AZ37" i="68" s="1"/>
  <c r="AZ18" i="54"/>
  <c r="AZ37" i="54" s="1"/>
  <c r="AZ18" i="88"/>
  <c r="AZ37" i="88" s="1"/>
  <c r="AZ18" i="87"/>
  <c r="AZ37" i="87" s="1"/>
  <c r="AZ18" i="12"/>
  <c r="AZ37" i="12" s="1"/>
  <c r="AE15" i="92"/>
  <c r="AE34" i="92" s="1"/>
  <c r="AE15" i="91"/>
  <c r="AE34" i="91" s="1"/>
  <c r="AE15" i="69"/>
  <c r="AE34" i="69" s="1"/>
  <c r="AE15" i="68"/>
  <c r="AE34" i="68" s="1"/>
  <c r="AE15" i="54"/>
  <c r="AE34" i="54" s="1"/>
  <c r="AE15" i="88"/>
  <c r="AE34" i="88" s="1"/>
  <c r="AE15" i="12"/>
  <c r="AE34" i="12" s="1"/>
  <c r="AE15" i="87"/>
  <c r="AE34" i="87" s="1"/>
  <c r="AM12" i="92"/>
  <c r="AM31" i="92" s="1"/>
  <c r="AM12" i="91"/>
  <c r="AM31" i="91" s="1"/>
  <c r="AM12" i="69"/>
  <c r="AM31" i="69" s="1"/>
  <c r="AM12" i="68"/>
  <c r="AM31" i="68" s="1"/>
  <c r="AM12" i="54"/>
  <c r="AM31" i="54" s="1"/>
  <c r="AM12" i="87"/>
  <c r="AM31" i="87" s="1"/>
  <c r="AM12" i="12"/>
  <c r="AM31" i="12" s="1"/>
  <c r="AM12" i="88"/>
  <c r="AM31" i="88" s="1"/>
  <c r="AN12" i="92"/>
  <c r="AN31" i="92" s="1"/>
  <c r="AN12" i="91"/>
  <c r="AN31" i="91" s="1"/>
  <c r="AN12" i="69"/>
  <c r="AN31" i="69" s="1"/>
  <c r="AN12" i="68"/>
  <c r="AN31" i="68" s="1"/>
  <c r="AN12" i="54"/>
  <c r="AN31" i="54" s="1"/>
  <c r="AN12" i="88"/>
  <c r="AN31" i="88" s="1"/>
  <c r="AN12" i="87"/>
  <c r="AN31" i="87" s="1"/>
  <c r="AN12" i="12"/>
  <c r="AN31" i="12" s="1"/>
  <c r="L12" i="92"/>
  <c r="L31" i="92" s="1"/>
  <c r="L12" i="69"/>
  <c r="L31" i="69" s="1"/>
  <c r="L12" i="91"/>
  <c r="L31" i="91" s="1"/>
  <c r="L12" i="68"/>
  <c r="L31" i="68" s="1"/>
  <c r="L12" i="54"/>
  <c r="L31" i="54" s="1"/>
  <c r="L12" i="88"/>
  <c r="L31" i="88" s="1"/>
  <c r="L12" i="87"/>
  <c r="L31" i="87" s="1"/>
  <c r="L12" i="110"/>
  <c r="L31" i="110" s="1"/>
  <c r="L12" i="12"/>
  <c r="L31" i="12" s="1"/>
  <c r="L12" i="99"/>
  <c r="L12" i="111"/>
  <c r="L31" i="111" s="1"/>
  <c r="AB11" i="101"/>
  <c r="AB30" i="101" s="1"/>
  <c r="AB11" i="104"/>
  <c r="AB29" i="104" s="1"/>
  <c r="L14" i="101"/>
  <c r="L33" i="101" s="1"/>
  <c r="L14" i="104"/>
  <c r="L32" i="104" s="1"/>
  <c r="U9" i="92"/>
  <c r="U28" i="92" s="1"/>
  <c r="U9" i="69"/>
  <c r="U28" i="69" s="1"/>
  <c r="U9" i="68"/>
  <c r="U28" i="68" s="1"/>
  <c r="U9" i="91"/>
  <c r="U28" i="91" s="1"/>
  <c r="U9" i="87"/>
  <c r="U28" i="87" s="1"/>
  <c r="U9" i="88"/>
  <c r="U28" i="88" s="1"/>
  <c r="U9" i="12"/>
  <c r="U28" i="12" s="1"/>
  <c r="U9" i="54"/>
  <c r="U28" i="54" s="1"/>
  <c r="U9" i="110"/>
  <c r="U28" i="110" s="1"/>
  <c r="U9" i="99"/>
  <c r="U9" i="111"/>
  <c r="U28" i="111" s="1"/>
  <c r="AH15" i="92"/>
  <c r="AH34" i="92" s="1"/>
  <c r="AH15" i="69"/>
  <c r="AH34" i="69" s="1"/>
  <c r="AH15" i="91"/>
  <c r="AH34" i="91" s="1"/>
  <c r="AH15" i="54"/>
  <c r="AH34" i="54" s="1"/>
  <c r="AH15" i="68"/>
  <c r="AH34" i="68" s="1"/>
  <c r="AH15" i="88"/>
  <c r="AH34" i="88" s="1"/>
  <c r="AH15" i="87"/>
  <c r="AH34" i="87" s="1"/>
  <c r="AH15" i="12"/>
  <c r="AH34" i="12" s="1"/>
  <c r="AM18" i="92"/>
  <c r="AM37" i="92" s="1"/>
  <c r="AM18" i="91"/>
  <c r="AM37" i="91" s="1"/>
  <c r="AM18" i="69"/>
  <c r="AM37" i="69" s="1"/>
  <c r="AM18" i="68"/>
  <c r="AM37" i="68" s="1"/>
  <c r="AM18" i="87"/>
  <c r="AM37" i="87" s="1"/>
  <c r="AM18" i="54"/>
  <c r="AM37" i="54" s="1"/>
  <c r="AM18" i="88"/>
  <c r="AM37" i="88" s="1"/>
  <c r="AM18" i="12"/>
  <c r="AM37" i="12" s="1"/>
  <c r="AX18" i="92"/>
  <c r="AX37" i="92" s="1"/>
  <c r="AX18" i="91"/>
  <c r="AX37" i="91" s="1"/>
  <c r="AX18" i="68"/>
  <c r="AX37" i="68" s="1"/>
  <c r="AX18" i="69"/>
  <c r="AX37" i="69" s="1"/>
  <c r="AX18" i="54"/>
  <c r="AX37" i="54" s="1"/>
  <c r="AX18" i="87"/>
  <c r="AX37" i="87" s="1"/>
  <c r="AX18" i="88"/>
  <c r="AX37" i="88" s="1"/>
  <c r="AX18" i="12"/>
  <c r="AX37" i="12" s="1"/>
  <c r="AM15" i="92"/>
  <c r="AM34" i="92" s="1"/>
  <c r="AM15" i="91"/>
  <c r="AM34" i="91" s="1"/>
  <c r="AM15" i="69"/>
  <c r="AM34" i="69" s="1"/>
  <c r="AM15" i="68"/>
  <c r="AM34" i="68" s="1"/>
  <c r="AM15" i="54"/>
  <c r="AM34" i="54" s="1"/>
  <c r="AM15" i="88"/>
  <c r="AM34" i="88" s="1"/>
  <c r="AM15" i="87"/>
  <c r="AM34" i="87" s="1"/>
  <c r="AM15" i="12"/>
  <c r="AM34" i="12" s="1"/>
  <c r="AX15" i="92"/>
  <c r="AX34" i="92" s="1"/>
  <c r="AX15" i="69"/>
  <c r="AX34" i="69" s="1"/>
  <c r="AX15" i="91"/>
  <c r="AX34" i="91" s="1"/>
  <c r="AX15" i="68"/>
  <c r="AX34" i="68" s="1"/>
  <c r="AX15" i="54"/>
  <c r="AX34" i="54" s="1"/>
  <c r="AX15" i="88"/>
  <c r="AX34" i="88" s="1"/>
  <c r="AX15" i="87"/>
  <c r="AX34" i="87" s="1"/>
  <c r="AX15" i="12"/>
  <c r="AX34" i="12" s="1"/>
  <c r="AB14" i="101"/>
  <c r="AB33" i="101" s="1"/>
  <c r="AB14" i="104"/>
  <c r="AB32" i="104" s="1"/>
  <c r="AB20" i="101"/>
  <c r="AB39" i="101" s="1"/>
  <c r="AB20" i="104"/>
  <c r="AB38" i="104" s="1"/>
  <c r="AI18" i="92"/>
  <c r="AI37" i="92" s="1"/>
  <c r="AI18" i="91"/>
  <c r="AI37" i="91" s="1"/>
  <c r="AI18" i="68"/>
  <c r="AI37" i="68" s="1"/>
  <c r="AI18" i="54"/>
  <c r="AI37" i="54" s="1"/>
  <c r="AI18" i="87"/>
  <c r="AI37" i="87" s="1"/>
  <c r="AI18" i="69"/>
  <c r="AI37" i="69" s="1"/>
  <c r="AI18" i="88"/>
  <c r="AI37" i="88" s="1"/>
  <c r="AI18" i="12"/>
  <c r="AI37" i="12" s="1"/>
  <c r="AL15" i="92"/>
  <c r="AL34" i="92" s="1"/>
  <c r="AL15" i="91"/>
  <c r="AL34" i="91" s="1"/>
  <c r="AL15" i="69"/>
  <c r="AL34" i="69" s="1"/>
  <c r="AL15" i="68"/>
  <c r="AL34" i="68" s="1"/>
  <c r="AL15" i="54"/>
  <c r="AL34" i="54" s="1"/>
  <c r="AL15" i="88"/>
  <c r="AL34" i="88" s="1"/>
  <c r="AL15" i="87"/>
  <c r="AL34" i="87" s="1"/>
  <c r="AL15" i="12"/>
  <c r="AL34" i="12" s="1"/>
  <c r="AQ15" i="92"/>
  <c r="AQ34" i="92" s="1"/>
  <c r="AQ15" i="91"/>
  <c r="AQ34" i="91" s="1"/>
  <c r="AQ15" i="68"/>
  <c r="AQ34" i="68" s="1"/>
  <c r="AQ15" i="69"/>
  <c r="AQ34" i="69" s="1"/>
  <c r="AQ15" i="88"/>
  <c r="AQ34" i="88" s="1"/>
  <c r="AQ15" i="54"/>
  <c r="AQ34" i="54" s="1"/>
  <c r="AQ15" i="87"/>
  <c r="AQ34" i="87" s="1"/>
  <c r="AQ15" i="12"/>
  <c r="AQ34" i="12" s="1"/>
  <c r="AI15" i="92"/>
  <c r="AI34" i="92" s="1"/>
  <c r="AI15" i="91"/>
  <c r="AI34" i="91" s="1"/>
  <c r="AI15" i="69"/>
  <c r="AI34" i="69" s="1"/>
  <c r="AI15" i="68"/>
  <c r="AI34" i="68" s="1"/>
  <c r="AI15" i="88"/>
  <c r="AI34" i="88" s="1"/>
  <c r="AI15" i="54"/>
  <c r="AI34" i="54" s="1"/>
  <c r="AI15" i="87"/>
  <c r="AI34" i="87" s="1"/>
  <c r="AI15" i="12"/>
  <c r="AI34" i="12" s="1"/>
  <c r="AG21" i="92"/>
  <c r="AG40" i="92" s="1"/>
  <c r="AG21" i="91"/>
  <c r="AG40" i="91" s="1"/>
  <c r="AG21" i="69"/>
  <c r="AG40" i="69" s="1"/>
  <c r="AG21" i="68"/>
  <c r="AG40" i="68" s="1"/>
  <c r="AG21" i="87"/>
  <c r="AG40" i="87" s="1"/>
  <c r="AG21" i="88"/>
  <c r="AG40" i="88" s="1"/>
  <c r="AG21" i="54"/>
  <c r="AG40" i="54" s="1"/>
  <c r="AG21" i="12"/>
  <c r="AG40" i="12" s="1"/>
  <c r="AP12" i="92"/>
  <c r="AP31" i="92" s="1"/>
  <c r="AP12" i="91"/>
  <c r="AP31" i="91" s="1"/>
  <c r="AP12" i="68"/>
  <c r="AP31" i="68" s="1"/>
  <c r="AP12" i="69"/>
  <c r="AP31" i="69" s="1"/>
  <c r="AP12" i="54"/>
  <c r="AP31" i="54" s="1"/>
  <c r="AP12" i="87"/>
  <c r="AP31" i="87" s="1"/>
  <c r="AP12" i="88"/>
  <c r="AP31" i="88" s="1"/>
  <c r="AP12" i="12"/>
  <c r="AP31" i="12" s="1"/>
  <c r="L11" i="101"/>
  <c r="L30" i="101" s="1"/>
  <c r="L11" i="104"/>
  <c r="L29" i="104" s="1"/>
  <c r="L20" i="101"/>
  <c r="L39" i="101" s="1"/>
  <c r="L20" i="104"/>
  <c r="L38" i="104" s="1"/>
  <c r="BA15" i="92"/>
  <c r="BA34" i="92" s="1"/>
  <c r="BA15" i="69"/>
  <c r="BA34" i="69" s="1"/>
  <c r="BA15" i="68"/>
  <c r="BA34" i="68" s="1"/>
  <c r="BA15" i="91"/>
  <c r="BA34" i="91" s="1"/>
  <c r="BA15" i="87"/>
  <c r="BA34" i="87" s="1"/>
  <c r="BA15" i="12"/>
  <c r="BA34" i="12" s="1"/>
  <c r="BA15" i="54"/>
  <c r="BA34" i="54" s="1"/>
  <c r="BA15" i="88"/>
  <c r="BA34" i="88" s="1"/>
  <c r="AL18" i="92"/>
  <c r="AL37" i="92" s="1"/>
  <c r="AL18" i="69"/>
  <c r="AL37" i="69" s="1"/>
  <c r="AL18" i="68"/>
  <c r="AL37" i="68" s="1"/>
  <c r="AL18" i="91"/>
  <c r="AL37" i="91" s="1"/>
  <c r="AL18" i="54"/>
  <c r="AL37" i="54" s="1"/>
  <c r="AL18" i="87"/>
  <c r="AL37" i="87" s="1"/>
  <c r="AL18" i="88"/>
  <c r="AL37" i="88" s="1"/>
  <c r="AL18" i="12"/>
  <c r="AL37" i="12" s="1"/>
  <c r="AV21" i="92"/>
  <c r="AV40" i="92" s="1"/>
  <c r="AV21" i="91"/>
  <c r="AV40" i="91" s="1"/>
  <c r="AV21" i="69"/>
  <c r="AV40" i="69" s="1"/>
  <c r="AV21" i="68"/>
  <c r="AV40" i="68" s="1"/>
  <c r="AV21" i="54"/>
  <c r="AV40" i="54" s="1"/>
  <c r="AV21" i="87"/>
  <c r="AV40" i="87" s="1"/>
  <c r="AV21" i="88"/>
  <c r="AV40" i="88" s="1"/>
  <c r="AV21" i="12"/>
  <c r="AV40" i="12" s="1"/>
  <c r="AB21" i="91"/>
  <c r="AB40" i="91" s="1"/>
  <c r="AB21" i="68"/>
  <c r="AB40" i="68" s="1"/>
  <c r="AB21" i="92"/>
  <c r="AB40" i="92" s="1"/>
  <c r="AB21" i="69"/>
  <c r="AB40" i="69" s="1"/>
  <c r="AB21" i="54"/>
  <c r="AB40" i="54" s="1"/>
  <c r="AB21" i="87"/>
  <c r="AB40" i="87" s="1"/>
  <c r="AB21" i="88"/>
  <c r="AB40" i="88" s="1"/>
  <c r="AB21" i="12"/>
  <c r="AB40" i="12" s="1"/>
  <c r="AB21" i="99"/>
  <c r="AB21" i="111"/>
  <c r="AB40" i="111" s="1"/>
  <c r="AB21" i="110"/>
  <c r="AB40" i="110" s="1"/>
  <c r="AS21" i="92"/>
  <c r="AS40" i="92" s="1"/>
  <c r="AS21" i="91"/>
  <c r="AS40" i="91" s="1"/>
  <c r="AS21" i="68"/>
  <c r="AS40" i="68" s="1"/>
  <c r="AS21" i="69"/>
  <c r="AS40" i="69" s="1"/>
  <c r="AS21" i="54"/>
  <c r="AS40" i="54" s="1"/>
  <c r="AS21" i="87"/>
  <c r="AS40" i="87" s="1"/>
  <c r="AS21" i="12"/>
  <c r="AS40" i="12" s="1"/>
  <c r="AS21" i="88"/>
  <c r="AS40" i="88" s="1"/>
  <c r="AF15" i="92"/>
  <c r="AF34" i="92" s="1"/>
  <c r="AF15" i="91"/>
  <c r="AF34" i="91" s="1"/>
  <c r="AF15" i="68"/>
  <c r="AF34" i="68" s="1"/>
  <c r="AF15" i="69"/>
  <c r="AF34" i="69" s="1"/>
  <c r="AF15" i="54"/>
  <c r="AF34" i="54" s="1"/>
  <c r="AF15" i="87"/>
  <c r="AF34" i="87" s="1"/>
  <c r="AF15" i="88"/>
  <c r="AF34" i="88" s="1"/>
  <c r="AF15" i="12"/>
  <c r="AF34" i="12" s="1"/>
  <c r="AN21" i="92"/>
  <c r="AN40" i="92" s="1"/>
  <c r="AN21" i="91"/>
  <c r="AN40" i="91" s="1"/>
  <c r="AN21" i="68"/>
  <c r="AN40" i="68" s="1"/>
  <c r="AN21" i="69"/>
  <c r="AN40" i="69" s="1"/>
  <c r="AN21" i="54"/>
  <c r="AN40" i="54" s="1"/>
  <c r="AN21" i="87"/>
  <c r="AN40" i="87" s="1"/>
  <c r="AN21" i="88"/>
  <c r="AN40" i="88" s="1"/>
  <c r="AN21" i="12"/>
  <c r="AN40" i="12" s="1"/>
  <c r="AG18" i="92"/>
  <c r="AG37" i="92" s="1"/>
  <c r="AG18" i="69"/>
  <c r="AG37" i="69" s="1"/>
  <c r="AG18" i="91"/>
  <c r="AG37" i="91" s="1"/>
  <c r="AG18" i="68"/>
  <c r="AG37" i="68" s="1"/>
  <c r="AG18" i="54"/>
  <c r="AG37" i="54" s="1"/>
  <c r="AG18" i="88"/>
  <c r="AG37" i="88" s="1"/>
  <c r="AG18" i="87"/>
  <c r="AG37" i="87" s="1"/>
  <c r="AG18" i="12"/>
  <c r="AG37" i="12" s="1"/>
  <c r="AZ15" i="92"/>
  <c r="AZ34" i="92" s="1"/>
  <c r="AZ15" i="68"/>
  <c r="AZ34" i="68" s="1"/>
  <c r="AZ15" i="91"/>
  <c r="AZ34" i="91" s="1"/>
  <c r="AZ15" i="69"/>
  <c r="AZ34" i="69" s="1"/>
  <c r="AZ15" i="54"/>
  <c r="AZ34" i="54" s="1"/>
  <c r="AZ15" i="87"/>
  <c r="AZ34" i="87" s="1"/>
  <c r="AZ15" i="88"/>
  <c r="AZ34" i="88" s="1"/>
  <c r="AZ15" i="12"/>
  <c r="AZ34" i="12" s="1"/>
  <c r="AL21" i="92"/>
  <c r="AL40" i="92" s="1"/>
  <c r="AL21" i="91"/>
  <c r="AL40" i="91" s="1"/>
  <c r="AL21" i="69"/>
  <c r="AL40" i="69" s="1"/>
  <c r="AL21" i="68"/>
  <c r="AL40" i="68" s="1"/>
  <c r="AL21" i="54"/>
  <c r="AL40" i="54" s="1"/>
  <c r="AL21" i="88"/>
  <c r="AL40" i="88" s="1"/>
  <c r="AL21" i="87"/>
  <c r="AL40" i="87" s="1"/>
  <c r="AL21" i="12"/>
  <c r="AL40" i="12" s="1"/>
  <c r="L17" i="101"/>
  <c r="L36" i="101" s="1"/>
  <c r="L17" i="104"/>
  <c r="L35" i="104" s="1"/>
  <c r="AY12" i="92"/>
  <c r="AY31" i="92" s="1"/>
  <c r="AY12" i="91"/>
  <c r="AY31" i="91" s="1"/>
  <c r="AY12" i="69"/>
  <c r="AY31" i="69" s="1"/>
  <c r="AY12" i="68"/>
  <c r="AY31" i="68" s="1"/>
  <c r="AY12" i="87"/>
  <c r="AY31" i="87" s="1"/>
  <c r="AY12" i="54"/>
  <c r="AY31" i="54" s="1"/>
  <c r="AY12" i="88"/>
  <c r="AY31" i="88" s="1"/>
  <c r="AY12" i="12"/>
  <c r="AY31" i="12" s="1"/>
  <c r="AU21" i="92"/>
  <c r="AU40" i="92" s="1"/>
  <c r="AU21" i="91"/>
  <c r="AU40" i="91" s="1"/>
  <c r="AU21" i="68"/>
  <c r="AU40" i="68" s="1"/>
  <c r="AU21" i="69"/>
  <c r="AU40" i="69" s="1"/>
  <c r="AU21" i="54"/>
  <c r="AU40" i="54" s="1"/>
  <c r="AU21" i="87"/>
  <c r="AU40" i="87" s="1"/>
  <c r="AU21" i="12"/>
  <c r="AU40" i="12" s="1"/>
  <c r="AU21" i="88"/>
  <c r="AU40" i="88" s="1"/>
  <c r="AJ21" i="91"/>
  <c r="AJ40" i="91" s="1"/>
  <c r="AJ21" i="92"/>
  <c r="AJ40" i="92" s="1"/>
  <c r="AJ21" i="68"/>
  <c r="AJ40" i="68" s="1"/>
  <c r="AJ21" i="69"/>
  <c r="AJ40" i="69" s="1"/>
  <c r="AJ21" i="54"/>
  <c r="AJ40" i="54" s="1"/>
  <c r="AJ21" i="87"/>
  <c r="AJ40" i="87" s="1"/>
  <c r="AJ21" i="88"/>
  <c r="AJ40" i="88" s="1"/>
  <c r="AJ21" i="12"/>
  <c r="AJ40" i="12" s="1"/>
  <c r="AO15" i="91"/>
  <c r="AO34" i="91" s="1"/>
  <c r="AO15" i="92"/>
  <c r="AO34" i="92" s="1"/>
  <c r="AO15" i="69"/>
  <c r="AO34" i="69" s="1"/>
  <c r="AO15" i="68"/>
  <c r="AO34" i="68" s="1"/>
  <c r="AO15" i="54"/>
  <c r="AO34" i="54" s="1"/>
  <c r="AO15" i="87"/>
  <c r="AO34" i="87" s="1"/>
  <c r="AO15" i="88"/>
  <c r="AO34" i="88" s="1"/>
  <c r="AO15" i="12"/>
  <c r="AO34" i="12" s="1"/>
  <c r="AK12" i="92"/>
  <c r="AK31" i="92" s="1"/>
  <c r="AK12" i="91"/>
  <c r="AK31" i="91" s="1"/>
  <c r="AK12" i="69"/>
  <c r="AK31" i="69" s="1"/>
  <c r="AK12" i="54"/>
  <c r="AK31" i="54" s="1"/>
  <c r="AK12" i="88"/>
  <c r="AK31" i="88" s="1"/>
  <c r="AK12" i="68"/>
  <c r="AK31" i="68" s="1"/>
  <c r="AK12" i="87"/>
  <c r="AK31" i="87" s="1"/>
  <c r="AK12" i="12"/>
  <c r="AK31" i="12" s="1"/>
  <c r="AV18" i="92"/>
  <c r="AV37" i="92" s="1"/>
  <c r="AV18" i="91"/>
  <c r="AV37" i="91" s="1"/>
  <c r="AV18" i="69"/>
  <c r="AV37" i="69" s="1"/>
  <c r="AV18" i="68"/>
  <c r="AV37" i="68" s="1"/>
  <c r="AV18" i="54"/>
  <c r="AV37" i="54" s="1"/>
  <c r="AV18" i="88"/>
  <c r="AV37" i="88" s="1"/>
  <c r="AV18" i="87"/>
  <c r="AV37" i="87" s="1"/>
  <c r="AV18" i="12"/>
  <c r="AV37" i="12" s="1"/>
  <c r="AM21" i="92"/>
  <c r="AM40" i="92" s="1"/>
  <c r="AM21" i="91"/>
  <c r="AM40" i="91" s="1"/>
  <c r="AM21" i="68"/>
  <c r="AM40" i="68" s="1"/>
  <c r="AM21" i="69"/>
  <c r="AM40" i="69" s="1"/>
  <c r="AM21" i="54"/>
  <c r="AM40" i="54" s="1"/>
  <c r="AM21" i="87"/>
  <c r="AM40" i="87" s="1"/>
  <c r="AM21" i="88"/>
  <c r="AM40" i="88" s="1"/>
  <c r="AM21" i="12"/>
  <c r="AM40" i="12" s="1"/>
  <c r="AI12" i="92"/>
  <c r="AI31" i="92" s="1"/>
  <c r="AI12" i="91"/>
  <c r="AI31" i="91" s="1"/>
  <c r="AI12" i="69"/>
  <c r="AI31" i="69" s="1"/>
  <c r="AI12" i="68"/>
  <c r="AI31" i="68" s="1"/>
  <c r="AI12" i="87"/>
  <c r="AI31" i="87" s="1"/>
  <c r="AI12" i="88"/>
  <c r="AI31" i="88" s="1"/>
  <c r="AI12" i="12"/>
  <c r="AI31" i="12" s="1"/>
  <c r="AI12" i="54"/>
  <c r="AI31" i="54" s="1"/>
  <c r="AW18" i="92"/>
  <c r="AW37" i="92" s="1"/>
  <c r="AW18" i="69"/>
  <c r="AW37" i="69" s="1"/>
  <c r="AW18" i="91"/>
  <c r="AW37" i="91" s="1"/>
  <c r="AW18" i="68"/>
  <c r="AW37" i="68" s="1"/>
  <c r="AW18" i="54"/>
  <c r="AW37" i="54" s="1"/>
  <c r="AW18" i="88"/>
  <c r="AW37" i="88" s="1"/>
  <c r="AW18" i="87"/>
  <c r="AW37" i="87" s="1"/>
  <c r="AW18" i="12"/>
  <c r="AW37" i="12" s="1"/>
  <c r="AH21" i="92"/>
  <c r="AH40" i="92" s="1"/>
  <c r="AH21" i="69"/>
  <c r="AH40" i="69" s="1"/>
  <c r="AH21" i="68"/>
  <c r="AH40" i="68" s="1"/>
  <c r="AH21" i="91"/>
  <c r="AH40" i="91" s="1"/>
  <c r="AH21" i="54"/>
  <c r="AH40" i="54" s="1"/>
  <c r="AH21" i="88"/>
  <c r="AH40" i="88" s="1"/>
  <c r="AH21" i="87"/>
  <c r="AH40" i="87" s="1"/>
  <c r="AH21" i="12"/>
  <c r="AH40" i="12" s="1"/>
  <c r="AF21" i="92"/>
  <c r="AF40" i="92" s="1"/>
  <c r="AF21" i="91"/>
  <c r="AF40" i="91" s="1"/>
  <c r="AF21" i="69"/>
  <c r="AF40" i="69" s="1"/>
  <c r="AF21" i="68"/>
  <c r="AF40" i="68" s="1"/>
  <c r="AF21" i="54"/>
  <c r="AF40" i="54" s="1"/>
  <c r="AF21" i="87"/>
  <c r="AF40" i="87" s="1"/>
  <c r="AF21" i="88"/>
  <c r="AF40" i="88" s="1"/>
  <c r="AF21" i="12"/>
  <c r="AF40" i="12" s="1"/>
  <c r="BA12" i="92"/>
  <c r="BA31" i="92" s="1"/>
  <c r="BA12" i="91"/>
  <c r="BA31" i="91" s="1"/>
  <c r="BA12" i="69"/>
  <c r="BA31" i="69" s="1"/>
  <c r="BA12" i="68"/>
  <c r="BA31" i="68" s="1"/>
  <c r="BA12" i="54"/>
  <c r="BA31" i="54" s="1"/>
  <c r="BA12" i="88"/>
  <c r="BA31" i="88" s="1"/>
  <c r="BA12" i="12"/>
  <c r="BA31" i="12" s="1"/>
  <c r="BA12" i="87"/>
  <c r="BA31" i="87" s="1"/>
  <c r="AP21" i="92"/>
  <c r="AP40" i="92" s="1"/>
  <c r="AP21" i="69"/>
  <c r="AP40" i="69" s="1"/>
  <c r="AP21" i="91"/>
  <c r="AP40" i="91" s="1"/>
  <c r="AP21" i="68"/>
  <c r="AP40" i="68" s="1"/>
  <c r="AP21" i="54"/>
  <c r="AP40" i="54" s="1"/>
  <c r="AP21" i="88"/>
  <c r="AP40" i="88" s="1"/>
  <c r="AP21" i="87"/>
  <c r="AP40" i="87" s="1"/>
  <c r="AP21" i="12"/>
  <c r="AP40" i="12" s="1"/>
  <c r="AB15" i="92"/>
  <c r="AB34" i="92" s="1"/>
  <c r="AB15" i="91"/>
  <c r="AB34" i="91" s="1"/>
  <c r="AB15" i="69"/>
  <c r="AB34" i="69" s="1"/>
  <c r="AB15" i="68"/>
  <c r="AB34" i="68" s="1"/>
  <c r="AB15" i="54"/>
  <c r="AB34" i="54" s="1"/>
  <c r="AB15" i="87"/>
  <c r="AB34" i="87" s="1"/>
  <c r="AB15" i="88"/>
  <c r="AB34" i="88" s="1"/>
  <c r="AB15" i="12"/>
  <c r="AB34" i="12" s="1"/>
  <c r="AB15" i="99"/>
  <c r="AB15" i="111"/>
  <c r="AB34" i="111" s="1"/>
  <c r="AB15" i="110"/>
  <c r="AB34" i="110" s="1"/>
  <c r="AQ21" i="92"/>
  <c r="AQ40" i="92" s="1"/>
  <c r="AQ21" i="91"/>
  <c r="AQ40" i="91" s="1"/>
  <c r="AQ21" i="69"/>
  <c r="AQ40" i="69" s="1"/>
  <c r="AQ21" i="54"/>
  <c r="AQ40" i="54" s="1"/>
  <c r="AQ21" i="68"/>
  <c r="AQ40" i="68" s="1"/>
  <c r="AQ21" i="87"/>
  <c r="AQ40" i="87" s="1"/>
  <c r="AQ21" i="88"/>
  <c r="AQ40" i="88" s="1"/>
  <c r="AQ21" i="12"/>
  <c r="AQ40" i="12" s="1"/>
  <c r="AY18" i="92"/>
  <c r="AY37" i="92" s="1"/>
  <c r="AY18" i="91"/>
  <c r="AY37" i="91" s="1"/>
  <c r="AY18" i="68"/>
  <c r="AY37" i="68" s="1"/>
  <c r="AY18" i="69"/>
  <c r="AY37" i="69" s="1"/>
  <c r="AY18" i="54"/>
  <c r="AY37" i="54" s="1"/>
  <c r="AY18" i="87"/>
  <c r="AY37" i="87" s="1"/>
  <c r="AY18" i="88"/>
  <c r="AY37" i="88" s="1"/>
  <c r="AY18" i="12"/>
  <c r="AY37" i="12" s="1"/>
  <c r="AB18" i="92"/>
  <c r="AB37" i="92" s="1"/>
  <c r="AB18" i="91"/>
  <c r="AB37" i="91" s="1"/>
  <c r="AB18" i="69"/>
  <c r="AB37" i="69" s="1"/>
  <c r="AB18" i="68"/>
  <c r="AB37" i="68" s="1"/>
  <c r="AB18" i="54"/>
  <c r="AB37" i="54" s="1"/>
  <c r="AB18" i="88"/>
  <c r="AB37" i="88" s="1"/>
  <c r="AB18" i="87"/>
  <c r="AB37" i="87" s="1"/>
  <c r="AB18" i="110"/>
  <c r="AB37" i="110" s="1"/>
  <c r="AB18" i="12"/>
  <c r="AB37" i="12" s="1"/>
  <c r="AB18" i="99"/>
  <c r="AB18" i="111"/>
  <c r="AB37" i="111" s="1"/>
  <c r="AS18" i="91"/>
  <c r="AS37" i="91" s="1"/>
  <c r="AS18" i="68"/>
  <c r="AS37" i="68" s="1"/>
  <c r="AS18" i="92"/>
  <c r="AS37" i="92" s="1"/>
  <c r="AS18" i="69"/>
  <c r="AS37" i="69" s="1"/>
  <c r="AS18" i="88"/>
  <c r="AS37" i="88" s="1"/>
  <c r="AS18" i="54"/>
  <c r="AS37" i="54" s="1"/>
  <c r="AS18" i="87"/>
  <c r="AS37" i="87" s="1"/>
  <c r="AS18" i="12"/>
  <c r="AS37" i="12" s="1"/>
  <c r="AK18" i="92"/>
  <c r="AK37" i="92" s="1"/>
  <c r="AK18" i="91"/>
  <c r="AK37" i="91" s="1"/>
  <c r="AK18" i="69"/>
  <c r="AK37" i="69" s="1"/>
  <c r="AK18" i="68"/>
  <c r="AK37" i="68" s="1"/>
  <c r="AK18" i="88"/>
  <c r="AK37" i="88" s="1"/>
  <c r="AK18" i="54"/>
  <c r="AK37" i="54" s="1"/>
  <c r="AK18" i="87"/>
  <c r="AK37" i="87" s="1"/>
  <c r="AK18" i="12"/>
  <c r="AK37" i="12" s="1"/>
  <c r="AW21" i="92"/>
  <c r="AW40" i="92" s="1"/>
  <c r="AW21" i="91"/>
  <c r="AW40" i="91" s="1"/>
  <c r="AW21" i="69"/>
  <c r="AW40" i="69" s="1"/>
  <c r="AW21" i="68"/>
  <c r="AW40" i="68" s="1"/>
  <c r="AW21" i="87"/>
  <c r="AW40" i="87" s="1"/>
  <c r="AW21" i="88"/>
  <c r="AW40" i="88" s="1"/>
  <c r="AW21" i="12"/>
  <c r="AW40" i="12" s="1"/>
  <c r="AW21" i="54"/>
  <c r="AW40" i="54" s="1"/>
  <c r="U20" i="92"/>
  <c r="U39" i="92" s="1"/>
  <c r="U20" i="91"/>
  <c r="U39" i="91" s="1"/>
  <c r="U20" i="69"/>
  <c r="U39" i="69" s="1"/>
  <c r="U20" i="68"/>
  <c r="U39" i="68" s="1"/>
  <c r="U20" i="54"/>
  <c r="U39" i="54" s="1"/>
  <c r="U20" i="88"/>
  <c r="U39" i="88" s="1"/>
  <c r="U20" i="87"/>
  <c r="U39" i="87" s="1"/>
  <c r="U20" i="12"/>
  <c r="U39" i="12" s="1"/>
  <c r="U20" i="99"/>
  <c r="U20" i="111"/>
  <c r="U39" i="111" s="1"/>
  <c r="U20" i="110"/>
  <c r="U39" i="110" s="1"/>
  <c r="U11" i="92"/>
  <c r="U30" i="92" s="1"/>
  <c r="U11" i="91"/>
  <c r="U30" i="91" s="1"/>
  <c r="U11" i="69"/>
  <c r="U30" i="69" s="1"/>
  <c r="U11" i="68"/>
  <c r="U30" i="68" s="1"/>
  <c r="U11" i="54"/>
  <c r="U30" i="54" s="1"/>
  <c r="U11" i="87"/>
  <c r="U30" i="87" s="1"/>
  <c r="U11" i="88"/>
  <c r="U30" i="88" s="1"/>
  <c r="U11" i="12"/>
  <c r="U30" i="12" s="1"/>
  <c r="U11" i="110"/>
  <c r="U30" i="110" s="1"/>
  <c r="U11" i="99"/>
  <c r="U11" i="111"/>
  <c r="U30" i="111" s="1"/>
  <c r="AW15" i="92"/>
  <c r="AW34" i="92" s="1"/>
  <c r="AW15" i="91"/>
  <c r="AW34" i="91" s="1"/>
  <c r="AW15" i="69"/>
  <c r="AW34" i="69" s="1"/>
  <c r="AW15" i="54"/>
  <c r="AW34" i="54" s="1"/>
  <c r="AW15" i="87"/>
  <c r="AW34" i="87" s="1"/>
  <c r="AW15" i="68"/>
  <c r="AW34" i="68" s="1"/>
  <c r="AW15" i="12"/>
  <c r="AW34" i="12" s="1"/>
  <c r="AW15" i="88"/>
  <c r="AW34" i="88" s="1"/>
  <c r="AT15" i="92"/>
  <c r="AT34" i="92" s="1"/>
  <c r="AT15" i="91"/>
  <c r="AT34" i="91" s="1"/>
  <c r="AT15" i="69"/>
  <c r="AT34" i="69" s="1"/>
  <c r="AT15" i="68"/>
  <c r="AT34" i="68" s="1"/>
  <c r="AT15" i="54"/>
  <c r="AT34" i="54" s="1"/>
  <c r="AT15" i="88"/>
  <c r="AT34" i="88" s="1"/>
  <c r="AT15" i="87"/>
  <c r="AT34" i="87" s="1"/>
  <c r="AT15" i="12"/>
  <c r="AT34" i="12" s="1"/>
  <c r="AK15" i="92"/>
  <c r="AK34" i="92" s="1"/>
  <c r="AK15" i="91"/>
  <c r="AK34" i="91" s="1"/>
  <c r="AK15" i="69"/>
  <c r="AK34" i="69" s="1"/>
  <c r="AK15" i="68"/>
  <c r="AK34" i="68" s="1"/>
  <c r="AK15" i="87"/>
  <c r="AK34" i="87" s="1"/>
  <c r="AK15" i="54"/>
  <c r="AK34" i="54" s="1"/>
  <c r="AK15" i="12"/>
  <c r="AK34" i="12" s="1"/>
  <c r="AK15" i="88"/>
  <c r="AK34" i="88" s="1"/>
  <c r="AT12" i="92"/>
  <c r="AT31" i="92" s="1"/>
  <c r="AT12" i="91"/>
  <c r="AT31" i="91" s="1"/>
  <c r="AT12" i="68"/>
  <c r="AT31" i="68" s="1"/>
  <c r="AT12" i="69"/>
  <c r="AT31" i="69" s="1"/>
  <c r="AT12" i="54"/>
  <c r="AT31" i="54" s="1"/>
  <c r="AT12" i="87"/>
  <c r="AT31" i="87" s="1"/>
  <c r="AT12" i="88"/>
  <c r="AT31" i="88" s="1"/>
  <c r="AT12" i="12"/>
  <c r="AT31" i="12" s="1"/>
  <c r="AQ18" i="92"/>
  <c r="AQ37" i="92" s="1"/>
  <c r="AQ18" i="91"/>
  <c r="AQ37" i="91" s="1"/>
  <c r="AQ18" i="69"/>
  <c r="AQ37" i="69" s="1"/>
  <c r="AQ18" i="68"/>
  <c r="AQ37" i="68" s="1"/>
  <c r="AQ18" i="54"/>
  <c r="AQ37" i="54" s="1"/>
  <c r="AQ18" i="87"/>
  <c r="AQ37" i="87" s="1"/>
  <c r="AQ18" i="12"/>
  <c r="AQ37" i="12" s="1"/>
  <c r="AQ18" i="88"/>
  <c r="AQ37" i="88" s="1"/>
  <c r="AR12" i="92"/>
  <c r="AR31" i="92" s="1"/>
  <c r="AR12" i="69"/>
  <c r="AR31" i="69" s="1"/>
  <c r="AR12" i="91"/>
  <c r="AR31" i="91" s="1"/>
  <c r="AR12" i="68"/>
  <c r="AR31" i="68" s="1"/>
  <c r="AR12" i="54"/>
  <c r="AR31" i="54" s="1"/>
  <c r="AR12" i="88"/>
  <c r="AR31" i="88" s="1"/>
  <c r="AR12" i="87"/>
  <c r="AR31" i="87" s="1"/>
  <c r="AR12" i="12"/>
  <c r="AR31" i="12" s="1"/>
  <c r="AE12" i="91"/>
  <c r="AE31" i="91" s="1"/>
  <c r="AE12" i="92"/>
  <c r="AE31" i="92" s="1"/>
  <c r="AE12" i="68"/>
  <c r="AE31" i="68" s="1"/>
  <c r="AE12" i="69"/>
  <c r="AE31" i="69" s="1"/>
  <c r="AE12" i="54"/>
  <c r="AE31" i="54" s="1"/>
  <c r="AE12" i="87"/>
  <c r="AE31" i="87" s="1"/>
  <c r="AE12" i="88"/>
  <c r="AE31" i="88" s="1"/>
  <c r="AE12" i="12"/>
  <c r="AE31" i="12" s="1"/>
  <c r="BA21" i="92"/>
  <c r="BA40" i="92" s="1"/>
  <c r="BA21" i="91"/>
  <c r="BA40" i="91" s="1"/>
  <c r="BA21" i="69"/>
  <c r="BA40" i="69" s="1"/>
  <c r="BA21" i="68"/>
  <c r="BA40" i="68" s="1"/>
  <c r="BA21" i="54"/>
  <c r="BA40" i="54" s="1"/>
  <c r="BA21" i="87"/>
  <c r="BA40" i="87" s="1"/>
  <c r="BA21" i="12"/>
  <c r="BA40" i="12" s="1"/>
  <c r="BA21" i="88"/>
  <c r="BA40" i="88" s="1"/>
  <c r="AJ12" i="92"/>
  <c r="AJ31" i="92" s="1"/>
  <c r="AJ12" i="91"/>
  <c r="AJ31" i="91" s="1"/>
  <c r="AJ12" i="69"/>
  <c r="AJ31" i="69" s="1"/>
  <c r="AJ12" i="68"/>
  <c r="AJ31" i="68" s="1"/>
  <c r="AJ12" i="54"/>
  <c r="AJ31" i="54" s="1"/>
  <c r="AJ12" i="88"/>
  <c r="AJ31" i="88" s="1"/>
  <c r="AJ12" i="87"/>
  <c r="AJ31" i="87" s="1"/>
  <c r="AJ12" i="12"/>
  <c r="AJ31" i="12" s="1"/>
  <c r="AP18" i="92"/>
  <c r="AP37" i="92" s="1"/>
  <c r="AP18" i="91"/>
  <c r="AP37" i="91" s="1"/>
  <c r="AP18" i="68"/>
  <c r="AP37" i="68" s="1"/>
  <c r="AP18" i="69"/>
  <c r="AP37" i="69" s="1"/>
  <c r="AP18" i="54"/>
  <c r="AP37" i="54" s="1"/>
  <c r="AP18" i="87"/>
  <c r="AP37" i="87" s="1"/>
  <c r="AP18" i="88"/>
  <c r="AP37" i="88" s="1"/>
  <c r="AP18" i="12"/>
  <c r="AP37" i="12" s="1"/>
  <c r="AI21" i="92"/>
  <c r="AI40" i="92" s="1"/>
  <c r="AI21" i="91"/>
  <c r="AI40" i="91" s="1"/>
  <c r="AI21" i="69"/>
  <c r="AI40" i="69" s="1"/>
  <c r="AI21" i="68"/>
  <c r="AI40" i="68" s="1"/>
  <c r="AI21" i="54"/>
  <c r="AI40" i="54" s="1"/>
  <c r="AI21" i="88"/>
  <c r="AI40" i="88" s="1"/>
  <c r="AI21" i="87"/>
  <c r="AI40" i="87" s="1"/>
  <c r="AI21" i="12"/>
  <c r="AI40" i="12" s="1"/>
  <c r="AV15" i="92"/>
  <c r="AV34" i="92" s="1"/>
  <c r="AV15" i="91"/>
  <c r="AV34" i="91" s="1"/>
  <c r="AV15" i="68"/>
  <c r="AV34" i="68" s="1"/>
  <c r="AV15" i="69"/>
  <c r="AV34" i="69" s="1"/>
  <c r="AV15" i="54"/>
  <c r="AV34" i="54" s="1"/>
  <c r="AV15" i="87"/>
  <c r="AV34" i="87" s="1"/>
  <c r="AV15" i="88"/>
  <c r="AV34" i="88" s="1"/>
  <c r="AV15" i="12"/>
  <c r="AV34" i="12" s="1"/>
  <c r="AZ21" i="91"/>
  <c r="AZ40" i="91" s="1"/>
  <c r="AZ21" i="92"/>
  <c r="AZ40" i="92" s="1"/>
  <c r="AZ21" i="68"/>
  <c r="AZ40" i="68" s="1"/>
  <c r="AZ21" i="69"/>
  <c r="AZ40" i="69" s="1"/>
  <c r="AZ21" i="54"/>
  <c r="AZ40" i="54" s="1"/>
  <c r="AZ21" i="87"/>
  <c r="AZ40" i="87" s="1"/>
  <c r="AZ21" i="88"/>
  <c r="AZ40" i="88" s="1"/>
  <c r="AZ21" i="12"/>
  <c r="AZ40" i="12" s="1"/>
  <c r="AN15" i="92"/>
  <c r="AN34" i="92" s="1"/>
  <c r="AN15" i="91"/>
  <c r="AN34" i="91" s="1"/>
  <c r="AN15" i="68"/>
  <c r="AN34" i="68" s="1"/>
  <c r="AN15" i="69"/>
  <c r="AN34" i="69" s="1"/>
  <c r="AN15" i="54"/>
  <c r="AN34" i="54" s="1"/>
  <c r="AN15" i="87"/>
  <c r="AN34" i="87" s="1"/>
  <c r="AN15" i="88"/>
  <c r="AN34" i="88" s="1"/>
  <c r="AN15" i="12"/>
  <c r="AN34" i="12" s="1"/>
  <c r="AL12" i="92"/>
  <c r="AL31" i="92" s="1"/>
  <c r="AL12" i="68"/>
  <c r="AL31" i="68" s="1"/>
  <c r="AL12" i="91"/>
  <c r="AL31" i="91" s="1"/>
  <c r="AL12" i="69"/>
  <c r="AL31" i="69" s="1"/>
  <c r="AL12" i="54"/>
  <c r="AL31" i="54" s="1"/>
  <c r="AL12" i="87"/>
  <c r="AL31" i="87" s="1"/>
  <c r="AL12" i="88"/>
  <c r="AL31" i="88" s="1"/>
  <c r="AL12" i="12"/>
  <c r="AL31" i="12" s="1"/>
  <c r="AN18" i="92"/>
  <c r="AN37" i="92" s="1"/>
  <c r="AN18" i="91"/>
  <c r="AN37" i="91" s="1"/>
  <c r="AN18" i="69"/>
  <c r="AN37" i="69" s="1"/>
  <c r="AN18" i="68"/>
  <c r="AN37" i="68" s="1"/>
  <c r="AN18" i="54"/>
  <c r="AN37" i="54" s="1"/>
  <c r="AN18" i="88"/>
  <c r="AN37" i="88" s="1"/>
  <c r="AN18" i="87"/>
  <c r="AN37" i="87" s="1"/>
  <c r="AN18" i="12"/>
  <c r="AN37" i="12" s="1"/>
  <c r="AS15" i="92"/>
  <c r="AS34" i="92" s="1"/>
  <c r="AS15" i="91"/>
  <c r="AS34" i="91" s="1"/>
  <c r="AS15" i="69"/>
  <c r="AS34" i="69" s="1"/>
  <c r="AS15" i="68"/>
  <c r="AS34" i="68" s="1"/>
  <c r="AS15" i="87"/>
  <c r="AS34" i="87" s="1"/>
  <c r="AS15" i="54"/>
  <c r="AS34" i="54" s="1"/>
  <c r="AS15" i="88"/>
  <c r="AS34" i="88" s="1"/>
  <c r="AS15" i="12"/>
  <c r="AS34" i="12" s="1"/>
  <c r="AJ15" i="92"/>
  <c r="AJ34" i="92" s="1"/>
  <c r="AJ15" i="91"/>
  <c r="AJ34" i="91" s="1"/>
  <c r="AJ15" i="68"/>
  <c r="AJ34" i="68" s="1"/>
  <c r="AJ15" i="69"/>
  <c r="AJ34" i="69" s="1"/>
  <c r="AJ15" i="54"/>
  <c r="AJ34" i="54" s="1"/>
  <c r="AJ15" i="87"/>
  <c r="AJ34" i="87" s="1"/>
  <c r="AJ15" i="88"/>
  <c r="AJ34" i="88" s="1"/>
  <c r="AJ15" i="12"/>
  <c r="AJ34" i="12" s="1"/>
  <c r="AH12" i="92"/>
  <c r="AH31" i="92" s="1"/>
  <c r="AH12" i="91"/>
  <c r="AH31" i="91" s="1"/>
  <c r="AH12" i="69"/>
  <c r="AH31" i="69" s="1"/>
  <c r="AH12" i="68"/>
  <c r="AH31" i="68" s="1"/>
  <c r="AH12" i="54"/>
  <c r="AH31" i="54" s="1"/>
  <c r="AH12" i="87"/>
  <c r="AH31" i="87" s="1"/>
  <c r="AH12" i="88"/>
  <c r="AH31" i="88" s="1"/>
  <c r="AH12" i="12"/>
  <c r="AH31" i="12" s="1"/>
  <c r="AR18" i="92"/>
  <c r="AR37" i="92" s="1"/>
  <c r="AR18" i="91"/>
  <c r="AR37" i="91" s="1"/>
  <c r="AR18" i="69"/>
  <c r="AR37" i="69" s="1"/>
  <c r="AR18" i="68"/>
  <c r="AR37" i="68" s="1"/>
  <c r="AR18" i="54"/>
  <c r="AR37" i="54" s="1"/>
  <c r="AR18" i="88"/>
  <c r="AR37" i="88" s="1"/>
  <c r="AR18" i="87"/>
  <c r="AR37" i="87" s="1"/>
  <c r="AR18" i="12"/>
  <c r="AR37" i="12" s="1"/>
  <c r="AV12" i="92"/>
  <c r="AV31" i="92" s="1"/>
  <c r="AV12" i="91"/>
  <c r="AV31" i="91" s="1"/>
  <c r="AV12" i="69"/>
  <c r="AV31" i="69" s="1"/>
  <c r="AV12" i="68"/>
  <c r="AV31" i="68" s="1"/>
  <c r="AV12" i="54"/>
  <c r="AV31" i="54" s="1"/>
  <c r="AV12" i="88"/>
  <c r="AV31" i="88" s="1"/>
  <c r="AV12" i="87"/>
  <c r="AV31" i="87" s="1"/>
  <c r="AV12" i="12"/>
  <c r="AV31" i="12" s="1"/>
  <c r="AS12" i="92"/>
  <c r="AS31" i="92" s="1"/>
  <c r="AS12" i="69"/>
  <c r="AS31" i="69" s="1"/>
  <c r="AS12" i="91"/>
  <c r="AS31" i="91" s="1"/>
  <c r="AS12" i="68"/>
  <c r="AS31" i="68" s="1"/>
  <c r="AS12" i="54"/>
  <c r="AS31" i="54" s="1"/>
  <c r="AS12" i="88"/>
  <c r="AS31" i="88" s="1"/>
  <c r="AS12" i="87"/>
  <c r="AS31" i="87" s="1"/>
  <c r="AS12" i="12"/>
  <c r="AS31" i="12" s="1"/>
  <c r="AJ18" i="92"/>
  <c r="AJ37" i="92" s="1"/>
  <c r="AJ18" i="91"/>
  <c r="AJ37" i="91" s="1"/>
  <c r="AJ18" i="69"/>
  <c r="AJ37" i="69" s="1"/>
  <c r="AJ18" i="68"/>
  <c r="AJ37" i="68" s="1"/>
  <c r="AJ18" i="54"/>
  <c r="AJ37" i="54" s="1"/>
  <c r="AJ18" i="88"/>
  <c r="AJ37" i="88" s="1"/>
  <c r="AJ18" i="87"/>
  <c r="AJ37" i="87" s="1"/>
  <c r="AJ18" i="12"/>
  <c r="AJ37" i="12" s="1"/>
  <c r="L18" i="92"/>
  <c r="L37" i="92" s="1"/>
  <c r="L18" i="91"/>
  <c r="L37" i="91" s="1"/>
  <c r="L18" i="69"/>
  <c r="L37" i="69" s="1"/>
  <c r="L18" i="68"/>
  <c r="L37" i="68" s="1"/>
  <c r="L18" i="54"/>
  <c r="L37" i="54" s="1"/>
  <c r="L18" i="88"/>
  <c r="L37" i="88" s="1"/>
  <c r="L18" i="87"/>
  <c r="L37" i="87" s="1"/>
  <c r="L18" i="110"/>
  <c r="L37" i="110" s="1"/>
  <c r="L18" i="12"/>
  <c r="L37" i="12" s="1"/>
  <c r="L18" i="99"/>
  <c r="L18" i="111"/>
  <c r="L37" i="111" s="1"/>
  <c r="AK21" i="92"/>
  <c r="AK40" i="92" s="1"/>
  <c r="AK21" i="69"/>
  <c r="AK40" i="69" s="1"/>
  <c r="AK21" i="91"/>
  <c r="AK40" i="91" s="1"/>
  <c r="AK21" i="68"/>
  <c r="AK40" i="68" s="1"/>
  <c r="AK21" i="54"/>
  <c r="AK40" i="54" s="1"/>
  <c r="AK21" i="87"/>
  <c r="AK40" i="87" s="1"/>
  <c r="AK21" i="12"/>
  <c r="AK40" i="12" s="1"/>
  <c r="AK21" i="88"/>
  <c r="AK40" i="88" s="1"/>
  <c r="AB9" i="101"/>
  <c r="AB28" i="101" s="1"/>
  <c r="AB9" i="104"/>
  <c r="AB27" i="104" s="1"/>
  <c r="AB17" i="101"/>
  <c r="AB36" i="101" s="1"/>
  <c r="AB17" i="104"/>
  <c r="AB35" i="104" s="1"/>
  <c r="L9" i="101"/>
  <c r="L28" i="101" s="1"/>
  <c r="L9" i="104"/>
  <c r="L27" i="104" s="1"/>
  <c r="U21" i="3"/>
  <c r="U15" i="3"/>
  <c r="U18" i="3"/>
  <c r="U12" i="3"/>
  <c r="U20" i="102" l="1"/>
  <c r="U38" i="102" s="1"/>
  <c r="U20" i="103"/>
  <c r="U38" i="103" s="1"/>
  <c r="AB15" i="102"/>
  <c r="AB33" i="102" s="1"/>
  <c r="AB15" i="103"/>
  <c r="AB33" i="103" s="1"/>
  <c r="AB12" i="102"/>
  <c r="AB30" i="102" s="1"/>
  <c r="AB12" i="103"/>
  <c r="AB30" i="103" s="1"/>
  <c r="L18" i="102"/>
  <c r="L36" i="102" s="1"/>
  <c r="L18" i="103"/>
  <c r="L36" i="103" s="1"/>
  <c r="U11" i="102"/>
  <c r="U29" i="102" s="1"/>
  <c r="U11" i="103"/>
  <c r="U29" i="103" s="1"/>
  <c r="AB18" i="102"/>
  <c r="AB36" i="102" s="1"/>
  <c r="AB18" i="103"/>
  <c r="AB36" i="103" s="1"/>
  <c r="AB21" i="102"/>
  <c r="AB39" i="102" s="1"/>
  <c r="AB21" i="103"/>
  <c r="AB39" i="103" s="1"/>
  <c r="U17" i="102"/>
  <c r="U35" i="102" s="1"/>
  <c r="U17" i="103"/>
  <c r="U35" i="103" s="1"/>
  <c r="L21" i="102"/>
  <c r="L39" i="102" s="1"/>
  <c r="L21" i="103"/>
  <c r="L39" i="103" s="1"/>
  <c r="U14" i="102"/>
  <c r="U32" i="102" s="1"/>
  <c r="U14" i="103"/>
  <c r="U32" i="103" s="1"/>
  <c r="L15" i="102"/>
  <c r="L33" i="102" s="1"/>
  <c r="L15" i="103"/>
  <c r="L33" i="103" s="1"/>
  <c r="U9" i="102"/>
  <c r="U27" i="102" s="1"/>
  <c r="U9" i="103"/>
  <c r="U27" i="103" s="1"/>
  <c r="L12" i="102"/>
  <c r="L30" i="102" s="1"/>
  <c r="L12" i="103"/>
  <c r="L30" i="103" s="1"/>
  <c r="L21" i="101"/>
  <c r="L40" i="101" s="1"/>
  <c r="L21" i="104"/>
  <c r="L39" i="104" s="1"/>
  <c r="U14" i="104"/>
  <c r="U32" i="104" s="1"/>
  <c r="U14" i="101"/>
  <c r="U33" i="101" s="1"/>
  <c r="U18" i="92"/>
  <c r="U37" i="92" s="1"/>
  <c r="U18" i="91"/>
  <c r="U37" i="91" s="1"/>
  <c r="U18" i="69"/>
  <c r="U37" i="69" s="1"/>
  <c r="U18" i="68"/>
  <c r="U37" i="68" s="1"/>
  <c r="U18" i="88"/>
  <c r="U37" i="88" s="1"/>
  <c r="U18" i="54"/>
  <c r="U37" i="54" s="1"/>
  <c r="U18" i="87"/>
  <c r="U37" i="87" s="1"/>
  <c r="U18" i="110"/>
  <c r="U37" i="110" s="1"/>
  <c r="U18" i="12"/>
  <c r="U37" i="12" s="1"/>
  <c r="U18" i="99"/>
  <c r="U18" i="111"/>
  <c r="U37" i="111" s="1"/>
  <c r="U11" i="104"/>
  <c r="U29" i="104" s="1"/>
  <c r="U11" i="101"/>
  <c r="U30" i="101" s="1"/>
  <c r="AB15" i="101"/>
  <c r="AB34" i="101" s="1"/>
  <c r="AB15" i="104"/>
  <c r="AB33" i="104" s="1"/>
  <c r="U9" i="104"/>
  <c r="U27" i="104" s="1"/>
  <c r="U9" i="101"/>
  <c r="U28" i="101" s="1"/>
  <c r="L12" i="101"/>
  <c r="L31" i="101" s="1"/>
  <c r="L12" i="104"/>
  <c r="L30" i="104" s="1"/>
  <c r="L15" i="101"/>
  <c r="L34" i="101" s="1"/>
  <c r="L15" i="104"/>
  <c r="L33" i="104" s="1"/>
  <c r="U15" i="92"/>
  <c r="U34" i="92" s="1"/>
  <c r="U15" i="91"/>
  <c r="U34" i="91" s="1"/>
  <c r="U15" i="69"/>
  <c r="U34" i="69" s="1"/>
  <c r="U15" i="68"/>
  <c r="U34" i="68" s="1"/>
  <c r="U15" i="87"/>
  <c r="U34" i="87" s="1"/>
  <c r="U15" i="12"/>
  <c r="U34" i="12" s="1"/>
  <c r="U15" i="54"/>
  <c r="U34" i="54" s="1"/>
  <c r="U15" i="110"/>
  <c r="U34" i="110" s="1"/>
  <c r="U15" i="99"/>
  <c r="U15" i="111"/>
  <c r="U34" i="111" s="1"/>
  <c r="U15" i="88"/>
  <c r="U34" i="88" s="1"/>
  <c r="L18" i="101"/>
  <c r="L37" i="101" s="1"/>
  <c r="L18" i="104"/>
  <c r="L36" i="104" s="1"/>
  <c r="AB12" i="101"/>
  <c r="AB31" i="101" s="1"/>
  <c r="AB12" i="104"/>
  <c r="AB30" i="104" s="1"/>
  <c r="U12" i="92"/>
  <c r="U31" i="92" s="1"/>
  <c r="U12" i="91"/>
  <c r="U31" i="91" s="1"/>
  <c r="U12" i="69"/>
  <c r="U31" i="69" s="1"/>
  <c r="U12" i="68"/>
  <c r="U31" i="68" s="1"/>
  <c r="U12" i="54"/>
  <c r="U31" i="54" s="1"/>
  <c r="U12" i="88"/>
  <c r="U31" i="88" s="1"/>
  <c r="U12" i="110"/>
  <c r="U31" i="110" s="1"/>
  <c r="U12" i="87"/>
  <c r="U31" i="87" s="1"/>
  <c r="U12" i="12"/>
  <c r="U31" i="12" s="1"/>
  <c r="U12" i="99"/>
  <c r="U12" i="111"/>
  <c r="U31" i="111" s="1"/>
  <c r="AB21" i="101"/>
  <c r="AB40" i="101" s="1"/>
  <c r="AB21" i="104"/>
  <c r="AB39" i="104" s="1"/>
  <c r="AB18" i="101"/>
  <c r="AB37" i="101" s="1"/>
  <c r="AB18" i="104"/>
  <c r="AB36" i="104" s="1"/>
  <c r="U21" i="92"/>
  <c r="U40" i="92" s="1"/>
  <c r="U21" i="69"/>
  <c r="U40" i="69" s="1"/>
  <c r="U21" i="91"/>
  <c r="U40" i="91" s="1"/>
  <c r="U21" i="68"/>
  <c r="U40" i="68" s="1"/>
  <c r="U21" i="54"/>
  <c r="U40" i="54" s="1"/>
  <c r="U21" i="87"/>
  <c r="U40" i="87" s="1"/>
  <c r="U21" i="12"/>
  <c r="U40" i="12" s="1"/>
  <c r="U21" i="88"/>
  <c r="U40" i="88" s="1"/>
  <c r="U21" i="110"/>
  <c r="U40" i="110" s="1"/>
  <c r="U21" i="99"/>
  <c r="U21" i="111"/>
  <c r="U40" i="111" s="1"/>
  <c r="U20" i="104"/>
  <c r="U38" i="104" s="1"/>
  <c r="U20" i="101"/>
  <c r="U39" i="101" s="1"/>
  <c r="U17" i="104"/>
  <c r="U35" i="104" s="1"/>
  <c r="U17" i="101"/>
  <c r="U36" i="101" s="1"/>
  <c r="BW8" i="83" l="1"/>
  <c r="BW22" i="83" s="1"/>
  <c r="BW8" i="89"/>
  <c r="BW22" i="89" s="1"/>
  <c r="BW8" i="90"/>
  <c r="BW22" i="90" s="1"/>
  <c r="BW8" i="82"/>
  <c r="BW22" i="82" s="1"/>
  <c r="U15" i="102"/>
  <c r="U33" i="102" s="1"/>
  <c r="U15" i="103"/>
  <c r="U33" i="103" s="1"/>
  <c r="BS8" i="83"/>
  <c r="BS22" i="83" s="1"/>
  <c r="BS8" i="89"/>
  <c r="BS22" i="89" s="1"/>
  <c r="BS8" i="90"/>
  <c r="BS22" i="90" s="1"/>
  <c r="BS8" i="82"/>
  <c r="BS22" i="82" s="1"/>
  <c r="BU8" i="83"/>
  <c r="BU22" i="83" s="1"/>
  <c r="BU8" i="89"/>
  <c r="BU22" i="89" s="1"/>
  <c r="BU8" i="82"/>
  <c r="BU22" i="82" s="1"/>
  <c r="BU8" i="90"/>
  <c r="BU22" i="90" s="1"/>
  <c r="BT8" i="83"/>
  <c r="BT22" i="83" s="1"/>
  <c r="BT8" i="89"/>
  <c r="BT22" i="89" s="1"/>
  <c r="BT8" i="90"/>
  <c r="BT22" i="90" s="1"/>
  <c r="BT8" i="82"/>
  <c r="BT22" i="82" s="1"/>
  <c r="U21" i="102"/>
  <c r="U39" i="102" s="1"/>
  <c r="U21" i="103"/>
  <c r="U39" i="103" s="1"/>
  <c r="U12" i="103"/>
  <c r="U30" i="103" s="1"/>
  <c r="U12" i="102"/>
  <c r="U30" i="102" s="1"/>
  <c r="BR8" i="83"/>
  <c r="BR22" i="83" s="1"/>
  <c r="BR8" i="89"/>
  <c r="BR22" i="89" s="1"/>
  <c r="BR8" i="90"/>
  <c r="BR22" i="90" s="1"/>
  <c r="BR8" i="82"/>
  <c r="BR22" i="82" s="1"/>
  <c r="U18" i="102"/>
  <c r="U36" i="102" s="1"/>
  <c r="U18" i="103"/>
  <c r="U36" i="103" s="1"/>
  <c r="Y8" i="92"/>
  <c r="Y27" i="92" s="1"/>
  <c r="Y8" i="91"/>
  <c r="Y27" i="91" s="1"/>
  <c r="Y8" i="69"/>
  <c r="Y27" i="69" s="1"/>
  <c r="Y8" i="68"/>
  <c r="Y27" i="68" s="1"/>
  <c r="Y8" i="54"/>
  <c r="Y27" i="54" s="1"/>
  <c r="Y8" i="88"/>
  <c r="Y27" i="88" s="1"/>
  <c r="Y8" i="87"/>
  <c r="Y27" i="87" s="1"/>
  <c r="Y8" i="110"/>
  <c r="Y27" i="110" s="1"/>
  <c r="Y8" i="12"/>
  <c r="Y27" i="12" s="1"/>
  <c r="Y8" i="99"/>
  <c r="Y8" i="111"/>
  <c r="Y27" i="111" s="1"/>
  <c r="Z8" i="92"/>
  <c r="Z27" i="92" s="1"/>
  <c r="Z8" i="91"/>
  <c r="Z27" i="91" s="1"/>
  <c r="Z8" i="69"/>
  <c r="Z27" i="69" s="1"/>
  <c r="Z8" i="68"/>
  <c r="Z27" i="68" s="1"/>
  <c r="Z8" i="54"/>
  <c r="Z27" i="54" s="1"/>
  <c r="Z8" i="88"/>
  <c r="Z27" i="88" s="1"/>
  <c r="Z8" i="87"/>
  <c r="Z27" i="87" s="1"/>
  <c r="Z8" i="110"/>
  <c r="Z27" i="110" s="1"/>
  <c r="Z8" i="12"/>
  <c r="Z27" i="12" s="1"/>
  <c r="Z8" i="99"/>
  <c r="Z8" i="111"/>
  <c r="Z27" i="111" s="1"/>
  <c r="U21" i="104"/>
  <c r="U39" i="104" s="1"/>
  <c r="U21" i="101"/>
  <c r="U40" i="101" s="1"/>
  <c r="U12" i="104"/>
  <c r="U30" i="104" s="1"/>
  <c r="U12" i="101"/>
  <c r="U31" i="101" s="1"/>
  <c r="U18" i="104"/>
  <c r="U36" i="104" s="1"/>
  <c r="U18" i="101"/>
  <c r="U37" i="101" s="1"/>
  <c r="AC8" i="92"/>
  <c r="AC27" i="92" s="1"/>
  <c r="AC8" i="91"/>
  <c r="AC27" i="91" s="1"/>
  <c r="AC8" i="69"/>
  <c r="AC27" i="69" s="1"/>
  <c r="AC8" i="68"/>
  <c r="AC27" i="68" s="1"/>
  <c r="AC8" i="54"/>
  <c r="AC27" i="54" s="1"/>
  <c r="AC8" i="88"/>
  <c r="AC27" i="88" s="1"/>
  <c r="AC8" i="87"/>
  <c r="AC27" i="87" s="1"/>
  <c r="AC8" i="110"/>
  <c r="AC27" i="110" s="1"/>
  <c r="AC8" i="12"/>
  <c r="AC27" i="12" s="1"/>
  <c r="AC8" i="99"/>
  <c r="AC8" i="111"/>
  <c r="AC27" i="111" s="1"/>
  <c r="U15" i="101"/>
  <c r="U34" i="101" s="1"/>
  <c r="U15" i="104"/>
  <c r="U33" i="104" s="1"/>
  <c r="X8" i="92"/>
  <c r="X27" i="92" s="1"/>
  <c r="X8" i="69"/>
  <c r="X27" i="69" s="1"/>
  <c r="X8" i="68"/>
  <c r="X27" i="68" s="1"/>
  <c r="X8" i="91"/>
  <c r="X27" i="91" s="1"/>
  <c r="X8" i="87"/>
  <c r="X27" i="87" s="1"/>
  <c r="X8" i="88"/>
  <c r="X27" i="88" s="1"/>
  <c r="X8" i="12"/>
  <c r="X27" i="12" s="1"/>
  <c r="X8" i="99"/>
  <c r="X8" i="111"/>
  <c r="X27" i="111" s="1"/>
  <c r="X8" i="110"/>
  <c r="X27" i="110" s="1"/>
  <c r="X8" i="54"/>
  <c r="X27" i="54" s="1"/>
  <c r="AA8" i="92"/>
  <c r="AA27" i="92" s="1"/>
  <c r="AA8" i="91"/>
  <c r="AA27" i="91" s="1"/>
  <c r="AA8" i="69"/>
  <c r="AA27" i="69" s="1"/>
  <c r="AA8" i="68"/>
  <c r="AA27" i="68" s="1"/>
  <c r="AA8" i="54"/>
  <c r="AA27" i="54" s="1"/>
  <c r="AA8" i="87"/>
  <c r="AA27" i="87" s="1"/>
  <c r="AA8" i="88"/>
  <c r="AA27" i="88" s="1"/>
  <c r="AA8" i="12"/>
  <c r="AA27" i="12" s="1"/>
  <c r="AA8" i="99"/>
  <c r="AA8" i="111"/>
  <c r="AA27" i="111" s="1"/>
  <c r="AA8" i="110"/>
  <c r="AA27" i="110" s="1"/>
  <c r="AC9" i="3"/>
  <c r="X9" i="3"/>
  <c r="AA9" i="3"/>
  <c r="Y9" i="3"/>
  <c r="AD9" i="3"/>
  <c r="Z9" i="3"/>
  <c r="AD14" i="3"/>
  <c r="AD17" i="3"/>
  <c r="AD11" i="3"/>
  <c r="AD20" i="3"/>
  <c r="AC20" i="3"/>
  <c r="AC17" i="3"/>
  <c r="AC14" i="3"/>
  <c r="AC11" i="3"/>
  <c r="AA20" i="3"/>
  <c r="AA17" i="3"/>
  <c r="AA14" i="3"/>
  <c r="AA11" i="3"/>
  <c r="Z20" i="3"/>
  <c r="Z14" i="3"/>
  <c r="Z17" i="3"/>
  <c r="Z11" i="3"/>
  <c r="Y20" i="3"/>
  <c r="Y14" i="3"/>
  <c r="Y17" i="3"/>
  <c r="Y11" i="3"/>
  <c r="X20" i="3"/>
  <c r="X14" i="3"/>
  <c r="X17" i="3"/>
  <c r="X11" i="3"/>
  <c r="I5" i="106"/>
  <c r="I24" i="106" s="1"/>
  <c r="I6" i="106"/>
  <c r="I25" i="106" s="1"/>
  <c r="J5" i="107"/>
  <c r="J24" i="107" s="1"/>
  <c r="J6" i="107"/>
  <c r="J25" i="107" s="1"/>
  <c r="J5" i="108"/>
  <c r="J6" i="108"/>
  <c r="J5" i="109"/>
  <c r="J24" i="109" s="1"/>
  <c r="J6" i="109"/>
  <c r="J25" i="109" s="1"/>
  <c r="I5" i="105"/>
  <c r="I24" i="105" s="1"/>
  <c r="I6" i="105"/>
  <c r="I25" i="105" s="1"/>
  <c r="BU10" i="83" l="1"/>
  <c r="BU24" i="83" s="1"/>
  <c r="BU10" i="89"/>
  <c r="BU24" i="89" s="1"/>
  <c r="BU10" i="90"/>
  <c r="BU24" i="90" s="1"/>
  <c r="BU10" i="82"/>
  <c r="BU24" i="82" s="1"/>
  <c r="BU12" i="83"/>
  <c r="BU26" i="83" s="1"/>
  <c r="BU12" i="90"/>
  <c r="BU26" i="90" s="1"/>
  <c r="BU12" i="89"/>
  <c r="BU26" i="89" s="1"/>
  <c r="BU12" i="82"/>
  <c r="BU26" i="82" s="1"/>
  <c r="X8" i="102"/>
  <c r="X26" i="102" s="1"/>
  <c r="X8" i="103"/>
  <c r="X26" i="103" s="1"/>
  <c r="BU14" i="83"/>
  <c r="BU28" i="83" s="1"/>
  <c r="BU14" i="82"/>
  <c r="BU28" i="82" s="1"/>
  <c r="BU14" i="89"/>
  <c r="BU28" i="89" s="1"/>
  <c r="BU14" i="90"/>
  <c r="BU28" i="90" s="1"/>
  <c r="BS16" i="89"/>
  <c r="BS30" i="89" s="1"/>
  <c r="BS16" i="83"/>
  <c r="BS30" i="83" s="1"/>
  <c r="BS16" i="82"/>
  <c r="BS30" i="82" s="1"/>
  <c r="BS16" i="90"/>
  <c r="BS30" i="90" s="1"/>
  <c r="BX12" i="83"/>
  <c r="BX26" i="83" s="1"/>
  <c r="BX12" i="89"/>
  <c r="BX26" i="89" s="1"/>
  <c r="BX12" i="90"/>
  <c r="BX26" i="90" s="1"/>
  <c r="BX12" i="82"/>
  <c r="BX26" i="82" s="1"/>
  <c r="BR10" i="83"/>
  <c r="BR24" i="83" s="1"/>
  <c r="BR10" i="89"/>
  <c r="BR24" i="89" s="1"/>
  <c r="BR10" i="90"/>
  <c r="BR24" i="90" s="1"/>
  <c r="BR10" i="82"/>
  <c r="BR24" i="82" s="1"/>
  <c r="BT10" i="83"/>
  <c r="BT24" i="83" s="1"/>
  <c r="BT10" i="89"/>
  <c r="BT24" i="89" s="1"/>
  <c r="BT10" i="90"/>
  <c r="BT24" i="90" s="1"/>
  <c r="BT10" i="82"/>
  <c r="BT24" i="82" s="1"/>
  <c r="BW10" i="83"/>
  <c r="BW24" i="83" s="1"/>
  <c r="BW10" i="89"/>
  <c r="BW24" i="89" s="1"/>
  <c r="BW10" i="90"/>
  <c r="BW24" i="90" s="1"/>
  <c r="BW10" i="82"/>
  <c r="BW24" i="82" s="1"/>
  <c r="AA8" i="103"/>
  <c r="AA26" i="103" s="1"/>
  <c r="AA8" i="102"/>
  <c r="AA26" i="102" s="1"/>
  <c r="BT16" i="89"/>
  <c r="BT30" i="89" s="1"/>
  <c r="BT16" i="83"/>
  <c r="BT30" i="83" s="1"/>
  <c r="BT16" i="82"/>
  <c r="BT30" i="82" s="1"/>
  <c r="BT16" i="90"/>
  <c r="BT30" i="90" s="1"/>
  <c r="Z8" i="102"/>
  <c r="Z26" i="102" s="1"/>
  <c r="Z8" i="103"/>
  <c r="Z26" i="103" s="1"/>
  <c r="BS14" i="83"/>
  <c r="BS28" i="83" s="1"/>
  <c r="BS14" i="90"/>
  <c r="BS28" i="90" s="1"/>
  <c r="BS14" i="82"/>
  <c r="BS28" i="82" s="1"/>
  <c r="BS14" i="89"/>
  <c r="BS28" i="89" s="1"/>
  <c r="BX14" i="89"/>
  <c r="BX28" i="89" s="1"/>
  <c r="BX14" i="83"/>
  <c r="BX28" i="83" s="1"/>
  <c r="BX14" i="90"/>
  <c r="BX28" i="90" s="1"/>
  <c r="BX14" i="82"/>
  <c r="BX28" i="82" s="1"/>
  <c r="BR14" i="83"/>
  <c r="BR28" i="83" s="1"/>
  <c r="BR14" i="90"/>
  <c r="BR28" i="90" s="1"/>
  <c r="BR14" i="89"/>
  <c r="BR28" i="89" s="1"/>
  <c r="BR14" i="82"/>
  <c r="BR28" i="82" s="1"/>
  <c r="BT14" i="83"/>
  <c r="BT28" i="83" s="1"/>
  <c r="BT14" i="89"/>
  <c r="BT28" i="89" s="1"/>
  <c r="BT14" i="90"/>
  <c r="BT28" i="90" s="1"/>
  <c r="BT14" i="82"/>
  <c r="BT28" i="82" s="1"/>
  <c r="BW12" i="83"/>
  <c r="BW26" i="83" s="1"/>
  <c r="BW12" i="89"/>
  <c r="BW26" i="89" s="1"/>
  <c r="BW12" i="90"/>
  <c r="BW26" i="90" s="1"/>
  <c r="BW12" i="82"/>
  <c r="BW26" i="82" s="1"/>
  <c r="AC8" i="102"/>
  <c r="AC26" i="102" s="1"/>
  <c r="AC8" i="103"/>
  <c r="AC26" i="103" s="1"/>
  <c r="BR16" i="83"/>
  <c r="BR30" i="83" s="1"/>
  <c r="BR16" i="89"/>
  <c r="BR30" i="89" s="1"/>
  <c r="BR16" i="82"/>
  <c r="BR30" i="82" s="1"/>
  <c r="BR16" i="90"/>
  <c r="BR30" i="90" s="1"/>
  <c r="BW16" i="83"/>
  <c r="BW30" i="83" s="1"/>
  <c r="BW16" i="89"/>
  <c r="BW30" i="89" s="1"/>
  <c r="BW16" i="90"/>
  <c r="BW30" i="90" s="1"/>
  <c r="BW16" i="82"/>
  <c r="BW30" i="82" s="1"/>
  <c r="BS10" i="89"/>
  <c r="BS24" i="89" s="1"/>
  <c r="BS10" i="83"/>
  <c r="BS24" i="83" s="1"/>
  <c r="BS10" i="90"/>
  <c r="BS24" i="90" s="1"/>
  <c r="BS10" i="82"/>
  <c r="BS24" i="82" s="1"/>
  <c r="BX16" i="83"/>
  <c r="BX30" i="83" s="1"/>
  <c r="BX16" i="89"/>
  <c r="BX30" i="89" s="1"/>
  <c r="BX16" i="90"/>
  <c r="BX30" i="90" s="1"/>
  <c r="BX16" i="82"/>
  <c r="BX30" i="82" s="1"/>
  <c r="BX10" i="83"/>
  <c r="BX24" i="83" s="1"/>
  <c r="BX10" i="90"/>
  <c r="BX24" i="90" s="1"/>
  <c r="BX10" i="89"/>
  <c r="BX24" i="89" s="1"/>
  <c r="BX10" i="82"/>
  <c r="BX24" i="82" s="1"/>
  <c r="BS12" i="83"/>
  <c r="BS26" i="83" s="1"/>
  <c r="BS12" i="89"/>
  <c r="BS26" i="89" s="1"/>
  <c r="BS12" i="90"/>
  <c r="BS26" i="90" s="1"/>
  <c r="BS12" i="82"/>
  <c r="BS26" i="82" s="1"/>
  <c r="BU16" i="89"/>
  <c r="BU30" i="89" s="1"/>
  <c r="BU16" i="83"/>
  <c r="BU30" i="83" s="1"/>
  <c r="BU16" i="90"/>
  <c r="BU30" i="90" s="1"/>
  <c r="BU16" i="82"/>
  <c r="BU30" i="82" s="1"/>
  <c r="Y8" i="102"/>
  <c r="Y26" i="102" s="1"/>
  <c r="Y8" i="103"/>
  <c r="Y26" i="103" s="1"/>
  <c r="BR12" i="83"/>
  <c r="BR26" i="83" s="1"/>
  <c r="BR12" i="89"/>
  <c r="BR26" i="89" s="1"/>
  <c r="BR12" i="90"/>
  <c r="BR26" i="90" s="1"/>
  <c r="BR12" i="82"/>
  <c r="BR26" i="82" s="1"/>
  <c r="BT12" i="83"/>
  <c r="BT26" i="83" s="1"/>
  <c r="BT12" i="89"/>
  <c r="BT26" i="89" s="1"/>
  <c r="BT12" i="90"/>
  <c r="BT26" i="90" s="1"/>
  <c r="BT12" i="82"/>
  <c r="BT26" i="82" s="1"/>
  <c r="BW14" i="89"/>
  <c r="BW28" i="89" s="1"/>
  <c r="BW14" i="83"/>
  <c r="BW28" i="83" s="1"/>
  <c r="BW14" i="82"/>
  <c r="BW28" i="82" s="1"/>
  <c r="BW14" i="90"/>
  <c r="BW28" i="90" s="1"/>
  <c r="Z20" i="92"/>
  <c r="Z39" i="92" s="1"/>
  <c r="Z20" i="91"/>
  <c r="Z39" i="91" s="1"/>
  <c r="Z20" i="68"/>
  <c r="Z39" i="68" s="1"/>
  <c r="Z20" i="69"/>
  <c r="Z39" i="69" s="1"/>
  <c r="Z20" i="54"/>
  <c r="Z39" i="54" s="1"/>
  <c r="Z20" i="87"/>
  <c r="Z39" i="87" s="1"/>
  <c r="Z20" i="110"/>
  <c r="Z39" i="110" s="1"/>
  <c r="Z20" i="111"/>
  <c r="Z39" i="111" s="1"/>
  <c r="Z20" i="88"/>
  <c r="Z39" i="88" s="1"/>
  <c r="Z20" i="12"/>
  <c r="Z39" i="12" s="1"/>
  <c r="Z20" i="99"/>
  <c r="AA9" i="92"/>
  <c r="AA28" i="92" s="1"/>
  <c r="AA9" i="91"/>
  <c r="AA28" i="91" s="1"/>
  <c r="AA9" i="69"/>
  <c r="AA28" i="69" s="1"/>
  <c r="AA9" i="68"/>
  <c r="AA28" i="68" s="1"/>
  <c r="AA9" i="54"/>
  <c r="AA28" i="54" s="1"/>
  <c r="AA9" i="88"/>
  <c r="AA28" i="88" s="1"/>
  <c r="AA9" i="99"/>
  <c r="AA9" i="111"/>
  <c r="AA28" i="111" s="1"/>
  <c r="AA9" i="110"/>
  <c r="AA28" i="110" s="1"/>
  <c r="AA9" i="87"/>
  <c r="AA28" i="87" s="1"/>
  <c r="AA9" i="12"/>
  <c r="AA28" i="12" s="1"/>
  <c r="X11" i="92"/>
  <c r="X30" i="92" s="1"/>
  <c r="X11" i="69"/>
  <c r="X30" i="69" s="1"/>
  <c r="X11" i="91"/>
  <c r="X30" i="91" s="1"/>
  <c r="X11" i="54"/>
  <c r="X30" i="54" s="1"/>
  <c r="X11" i="68"/>
  <c r="X30" i="68" s="1"/>
  <c r="X11" i="88"/>
  <c r="X30" i="88" s="1"/>
  <c r="X11" i="99"/>
  <c r="X11" i="111"/>
  <c r="X30" i="111" s="1"/>
  <c r="X11" i="110"/>
  <c r="X30" i="110" s="1"/>
  <c r="X11" i="87"/>
  <c r="X30" i="87" s="1"/>
  <c r="X11" i="12"/>
  <c r="X30" i="12" s="1"/>
  <c r="Y11" i="92"/>
  <c r="Y30" i="92" s="1"/>
  <c r="Y11" i="91"/>
  <c r="Y30" i="91" s="1"/>
  <c r="Y11" i="68"/>
  <c r="Y30" i="68" s="1"/>
  <c r="Y11" i="69"/>
  <c r="Y30" i="69" s="1"/>
  <c r="Y11" i="54"/>
  <c r="Y30" i="54" s="1"/>
  <c r="Y11" i="87"/>
  <c r="Y30" i="87" s="1"/>
  <c r="Y11" i="88"/>
  <c r="Y30" i="88" s="1"/>
  <c r="Y11" i="12"/>
  <c r="Y30" i="12" s="1"/>
  <c r="Y11" i="99"/>
  <c r="Y11" i="111"/>
  <c r="Y30" i="111" s="1"/>
  <c r="Y11" i="110"/>
  <c r="Y30" i="110" s="1"/>
  <c r="Z11" i="92"/>
  <c r="Z30" i="92" s="1"/>
  <c r="Z11" i="91"/>
  <c r="Z30" i="91" s="1"/>
  <c r="Z11" i="69"/>
  <c r="Z30" i="69" s="1"/>
  <c r="Z11" i="68"/>
  <c r="Z30" i="68" s="1"/>
  <c r="Z11" i="54"/>
  <c r="Z30" i="54" s="1"/>
  <c r="Z11" i="87"/>
  <c r="Z30" i="87" s="1"/>
  <c r="Z11" i="12"/>
  <c r="Z30" i="12" s="1"/>
  <c r="Z11" i="88"/>
  <c r="Z30" i="88" s="1"/>
  <c r="Z11" i="110"/>
  <c r="Z30" i="110" s="1"/>
  <c r="Z11" i="99"/>
  <c r="Z11" i="111"/>
  <c r="Z30" i="111" s="1"/>
  <c r="AA11" i="92"/>
  <c r="AA30" i="92" s="1"/>
  <c r="AA11" i="91"/>
  <c r="AA30" i="91" s="1"/>
  <c r="AA11" i="69"/>
  <c r="AA30" i="69" s="1"/>
  <c r="AA11" i="68"/>
  <c r="AA30" i="68" s="1"/>
  <c r="AA11" i="54"/>
  <c r="AA30" i="54" s="1"/>
  <c r="AA11" i="88"/>
  <c r="AA30" i="88" s="1"/>
  <c r="AA11" i="87"/>
  <c r="AA30" i="87" s="1"/>
  <c r="AA11" i="99"/>
  <c r="AA11" i="111"/>
  <c r="AA30" i="111" s="1"/>
  <c r="AA11" i="110"/>
  <c r="AA30" i="110" s="1"/>
  <c r="AA11" i="12"/>
  <c r="AA30" i="12" s="1"/>
  <c r="AC11" i="92"/>
  <c r="AC30" i="92" s="1"/>
  <c r="AC11" i="91"/>
  <c r="AC30" i="91" s="1"/>
  <c r="AC11" i="68"/>
  <c r="AC30" i="68" s="1"/>
  <c r="AC11" i="69"/>
  <c r="AC30" i="69" s="1"/>
  <c r="AC11" i="54"/>
  <c r="AC30" i="54" s="1"/>
  <c r="AC11" i="87"/>
  <c r="AC30" i="87" s="1"/>
  <c r="AC11" i="88"/>
  <c r="AC30" i="88" s="1"/>
  <c r="AC11" i="12"/>
  <c r="AC30" i="12" s="1"/>
  <c r="AC11" i="99"/>
  <c r="AC11" i="111"/>
  <c r="AC30" i="111" s="1"/>
  <c r="AC11" i="110"/>
  <c r="AC30" i="110" s="1"/>
  <c r="AD20" i="92"/>
  <c r="AD39" i="92" s="1"/>
  <c r="AD20" i="91"/>
  <c r="AD39" i="91" s="1"/>
  <c r="AD20" i="69"/>
  <c r="AD39" i="69" s="1"/>
  <c r="AD20" i="68"/>
  <c r="AD39" i="68" s="1"/>
  <c r="AD20" i="54"/>
  <c r="AD39" i="54" s="1"/>
  <c r="AD20" i="87"/>
  <c r="AD39" i="87" s="1"/>
  <c r="AD20" i="88"/>
  <c r="AD39" i="88" s="1"/>
  <c r="AD20" i="99"/>
  <c r="AD20" i="111"/>
  <c r="AD39" i="111" s="1"/>
  <c r="AD20" i="110"/>
  <c r="AD39" i="110" s="1"/>
  <c r="AD20" i="12"/>
  <c r="AD39" i="12" s="1"/>
  <c r="Z9" i="92"/>
  <c r="Z28" i="92" s="1"/>
  <c r="Z9" i="69"/>
  <c r="Z28" i="69" s="1"/>
  <c r="Z9" i="91"/>
  <c r="Z28" i="91" s="1"/>
  <c r="Z9" i="68"/>
  <c r="Z28" i="68" s="1"/>
  <c r="Z9" i="54"/>
  <c r="Z28" i="54" s="1"/>
  <c r="Z9" i="88"/>
  <c r="Z28" i="88" s="1"/>
  <c r="Z9" i="87"/>
  <c r="Z28" i="87" s="1"/>
  <c r="Z9" i="110"/>
  <c r="Z28" i="110" s="1"/>
  <c r="Z9" i="12"/>
  <c r="Z28" i="12" s="1"/>
  <c r="Z9" i="99"/>
  <c r="Z9" i="111"/>
  <c r="Z28" i="111" s="1"/>
  <c r="X9" i="92"/>
  <c r="X28" i="92" s="1"/>
  <c r="X9" i="91"/>
  <c r="X28" i="91" s="1"/>
  <c r="X9" i="69"/>
  <c r="X28" i="69" s="1"/>
  <c r="X9" i="68"/>
  <c r="X28" i="68" s="1"/>
  <c r="X9" i="54"/>
  <c r="X28" i="54" s="1"/>
  <c r="X9" i="87"/>
  <c r="X28" i="87" s="1"/>
  <c r="X9" i="88"/>
  <c r="X28" i="88" s="1"/>
  <c r="X9" i="12"/>
  <c r="X28" i="12" s="1"/>
  <c r="X9" i="99"/>
  <c r="X9" i="111"/>
  <c r="X28" i="111" s="1"/>
  <c r="X9" i="110"/>
  <c r="X28" i="110" s="1"/>
  <c r="AA8" i="101"/>
  <c r="AA27" i="101" s="1"/>
  <c r="AA8" i="104"/>
  <c r="AA26" i="104" s="1"/>
  <c r="Y8" i="104"/>
  <c r="Y26" i="104" s="1"/>
  <c r="Y8" i="101"/>
  <c r="Y27" i="101" s="1"/>
  <c r="Y20" i="92"/>
  <c r="Y39" i="92" s="1"/>
  <c r="Y20" i="91"/>
  <c r="Y39" i="91" s="1"/>
  <c r="Y20" i="69"/>
  <c r="Y39" i="69" s="1"/>
  <c r="Y20" i="68"/>
  <c r="Y39" i="68" s="1"/>
  <c r="Y20" i="54"/>
  <c r="Y39" i="54" s="1"/>
  <c r="Y20" i="88"/>
  <c r="Y39" i="88" s="1"/>
  <c r="Y20" i="87"/>
  <c r="Y39" i="87" s="1"/>
  <c r="Y20" i="12"/>
  <c r="Y39" i="12" s="1"/>
  <c r="Y20" i="110"/>
  <c r="Y39" i="110" s="1"/>
  <c r="Y20" i="99"/>
  <c r="Y20" i="111"/>
  <c r="Y39" i="111" s="1"/>
  <c r="AC20" i="92"/>
  <c r="AC39" i="92" s="1"/>
  <c r="AC20" i="91"/>
  <c r="AC39" i="91" s="1"/>
  <c r="AC20" i="69"/>
  <c r="AC39" i="69" s="1"/>
  <c r="AC20" i="68"/>
  <c r="AC39" i="68" s="1"/>
  <c r="AC20" i="54"/>
  <c r="AC39" i="54" s="1"/>
  <c r="AC20" i="88"/>
  <c r="AC39" i="88" s="1"/>
  <c r="AC20" i="87"/>
  <c r="AC39" i="87" s="1"/>
  <c r="AC20" i="12"/>
  <c r="AC39" i="12" s="1"/>
  <c r="AC20" i="99"/>
  <c r="AC20" i="111"/>
  <c r="AC39" i="111" s="1"/>
  <c r="AC20" i="110"/>
  <c r="AC39" i="110" s="1"/>
  <c r="X17" i="92"/>
  <c r="X36" i="92" s="1"/>
  <c r="X17" i="91"/>
  <c r="X36" i="91" s="1"/>
  <c r="X17" i="69"/>
  <c r="X36" i="69" s="1"/>
  <c r="X17" i="68"/>
  <c r="X36" i="68" s="1"/>
  <c r="X17" i="88"/>
  <c r="X36" i="88" s="1"/>
  <c r="X17" i="54"/>
  <c r="X36" i="54" s="1"/>
  <c r="X17" i="87"/>
  <c r="X36" i="87" s="1"/>
  <c r="X17" i="99"/>
  <c r="X17" i="111"/>
  <c r="X36" i="111" s="1"/>
  <c r="X17" i="110"/>
  <c r="X36" i="110" s="1"/>
  <c r="X17" i="12"/>
  <c r="X36" i="12" s="1"/>
  <c r="Y17" i="92"/>
  <c r="Y36" i="92" s="1"/>
  <c r="Y17" i="91"/>
  <c r="Y36" i="91" s="1"/>
  <c r="Y17" i="69"/>
  <c r="Y36" i="69" s="1"/>
  <c r="Y17" i="68"/>
  <c r="Y36" i="68" s="1"/>
  <c r="Y17" i="54"/>
  <c r="Y36" i="54" s="1"/>
  <c r="Y17" i="87"/>
  <c r="Y36" i="87" s="1"/>
  <c r="Y17" i="88"/>
  <c r="Y36" i="88" s="1"/>
  <c r="Y17" i="12"/>
  <c r="Y36" i="12" s="1"/>
  <c r="Y17" i="99"/>
  <c r="Y17" i="111"/>
  <c r="Y36" i="111" s="1"/>
  <c r="Y17" i="110"/>
  <c r="Y36" i="110" s="1"/>
  <c r="Z17" i="92"/>
  <c r="Z36" i="92" s="1"/>
  <c r="Z17" i="91"/>
  <c r="Z36" i="91" s="1"/>
  <c r="Z17" i="69"/>
  <c r="Z36" i="69" s="1"/>
  <c r="Z17" i="87"/>
  <c r="Z36" i="87" s="1"/>
  <c r="Z17" i="54"/>
  <c r="Z36" i="54" s="1"/>
  <c r="Z17" i="88"/>
  <c r="Z36" i="88" s="1"/>
  <c r="Z17" i="12"/>
  <c r="Z36" i="12" s="1"/>
  <c r="Z17" i="68"/>
  <c r="Z36" i="68" s="1"/>
  <c r="Z17" i="110"/>
  <c r="Z36" i="110" s="1"/>
  <c r="Z17" i="99"/>
  <c r="Z17" i="111"/>
  <c r="Z36" i="111" s="1"/>
  <c r="AA14" i="92"/>
  <c r="AA33" i="92" s="1"/>
  <c r="AA14" i="91"/>
  <c r="AA33" i="91" s="1"/>
  <c r="AA14" i="68"/>
  <c r="AA33" i="68" s="1"/>
  <c r="AA14" i="69"/>
  <c r="AA33" i="69" s="1"/>
  <c r="AA14" i="54"/>
  <c r="AA33" i="54" s="1"/>
  <c r="AA14" i="87"/>
  <c r="AA33" i="87" s="1"/>
  <c r="AA14" i="88"/>
  <c r="AA33" i="88" s="1"/>
  <c r="AA14" i="12"/>
  <c r="AA33" i="12" s="1"/>
  <c r="AA14" i="99"/>
  <c r="AA14" i="111"/>
  <c r="AA33" i="111" s="1"/>
  <c r="AA14" i="110"/>
  <c r="AA33" i="110" s="1"/>
  <c r="AC14" i="92"/>
  <c r="AC33" i="92" s="1"/>
  <c r="AC14" i="91"/>
  <c r="AC33" i="91" s="1"/>
  <c r="AC14" i="69"/>
  <c r="AC33" i="69" s="1"/>
  <c r="AC14" i="54"/>
  <c r="AC33" i="54" s="1"/>
  <c r="AC14" i="68"/>
  <c r="AC33" i="68" s="1"/>
  <c r="AC14" i="88"/>
  <c r="AC33" i="88" s="1"/>
  <c r="AC14" i="87"/>
  <c r="AC33" i="87" s="1"/>
  <c r="AC14" i="110"/>
  <c r="AC33" i="110" s="1"/>
  <c r="AC14" i="12"/>
  <c r="AC33" i="12" s="1"/>
  <c r="AC14" i="99"/>
  <c r="AC14" i="111"/>
  <c r="AC33" i="111" s="1"/>
  <c r="AD11" i="92"/>
  <c r="AD30" i="92" s="1"/>
  <c r="AD11" i="91"/>
  <c r="AD30" i="91" s="1"/>
  <c r="AD11" i="69"/>
  <c r="AD30" i="69" s="1"/>
  <c r="AD11" i="68"/>
  <c r="AD30" i="68" s="1"/>
  <c r="AD11" i="87"/>
  <c r="AD30" i="87" s="1"/>
  <c r="AD11" i="54"/>
  <c r="AD30" i="54" s="1"/>
  <c r="AD11" i="12"/>
  <c r="AD30" i="12" s="1"/>
  <c r="AD11" i="110"/>
  <c r="AD30" i="110" s="1"/>
  <c r="AD11" i="99"/>
  <c r="AD11" i="111"/>
  <c r="AD30" i="111" s="1"/>
  <c r="AD11" i="88"/>
  <c r="AD30" i="88" s="1"/>
  <c r="AD9" i="92"/>
  <c r="AD28" i="92" s="1"/>
  <c r="AD9" i="91"/>
  <c r="AD28" i="91" s="1"/>
  <c r="AD9" i="69"/>
  <c r="AD28" i="69" s="1"/>
  <c r="AD9" i="68"/>
  <c r="AD28" i="68" s="1"/>
  <c r="AD9" i="54"/>
  <c r="AD28" i="54" s="1"/>
  <c r="AD9" i="88"/>
  <c r="AD28" i="88" s="1"/>
  <c r="AD9" i="87"/>
  <c r="AD28" i="87" s="1"/>
  <c r="AD9" i="12"/>
  <c r="AD28" i="12" s="1"/>
  <c r="AD9" i="111"/>
  <c r="AD28" i="111" s="1"/>
  <c r="AD9" i="99"/>
  <c r="AD9" i="110"/>
  <c r="AD28" i="110" s="1"/>
  <c r="AC9" i="92"/>
  <c r="AC28" i="92" s="1"/>
  <c r="AC9" i="91"/>
  <c r="AC28" i="91" s="1"/>
  <c r="AC9" i="69"/>
  <c r="AC28" i="69" s="1"/>
  <c r="AC9" i="68"/>
  <c r="AC28" i="68" s="1"/>
  <c r="AC9" i="54"/>
  <c r="AC28" i="54" s="1"/>
  <c r="AC9" i="87"/>
  <c r="AC28" i="87" s="1"/>
  <c r="AC9" i="12"/>
  <c r="AC28" i="12" s="1"/>
  <c r="AC9" i="88"/>
  <c r="AC28" i="88" s="1"/>
  <c r="AC9" i="110"/>
  <c r="AC28" i="110" s="1"/>
  <c r="AC9" i="99"/>
  <c r="AC9" i="111"/>
  <c r="AC28" i="111" s="1"/>
  <c r="AC8" i="104"/>
  <c r="AC26" i="104" s="1"/>
  <c r="AC8" i="101"/>
  <c r="AC27" i="101" s="1"/>
  <c r="X20" i="92"/>
  <c r="X39" i="92" s="1"/>
  <c r="X20" i="91"/>
  <c r="X39" i="91" s="1"/>
  <c r="X20" i="69"/>
  <c r="X39" i="69" s="1"/>
  <c r="X20" i="68"/>
  <c r="X39" i="68" s="1"/>
  <c r="X20" i="54"/>
  <c r="X39" i="54" s="1"/>
  <c r="X20" i="87"/>
  <c r="X39" i="87" s="1"/>
  <c r="X20" i="12"/>
  <c r="X39" i="12" s="1"/>
  <c r="X20" i="88"/>
  <c r="X39" i="88" s="1"/>
  <c r="X20" i="99"/>
  <c r="X20" i="111"/>
  <c r="X39" i="111" s="1"/>
  <c r="X20" i="110"/>
  <c r="X39" i="110" s="1"/>
  <c r="AA20" i="92"/>
  <c r="AA39" i="92" s="1"/>
  <c r="AA20" i="91"/>
  <c r="AA39" i="91" s="1"/>
  <c r="AA20" i="68"/>
  <c r="AA39" i="68" s="1"/>
  <c r="AA20" i="69"/>
  <c r="AA39" i="69" s="1"/>
  <c r="AA20" i="54"/>
  <c r="AA39" i="54" s="1"/>
  <c r="AA20" i="87"/>
  <c r="AA39" i="87" s="1"/>
  <c r="AA20" i="88"/>
  <c r="AA39" i="88" s="1"/>
  <c r="AA20" i="12"/>
  <c r="AA39" i="12" s="1"/>
  <c r="AA20" i="99"/>
  <c r="AA20" i="111"/>
  <c r="AA39" i="111" s="1"/>
  <c r="AA20" i="110"/>
  <c r="AA39" i="110" s="1"/>
  <c r="AD14" i="92"/>
  <c r="AD33" i="92" s="1"/>
  <c r="AD14" i="91"/>
  <c r="AD33" i="91" s="1"/>
  <c r="AD14" i="69"/>
  <c r="AD33" i="69" s="1"/>
  <c r="AD14" i="68"/>
  <c r="AD33" i="68" s="1"/>
  <c r="AD14" i="88"/>
  <c r="AD33" i="88" s="1"/>
  <c r="AD14" i="54"/>
  <c r="AD33" i="54" s="1"/>
  <c r="AD14" i="87"/>
  <c r="AD33" i="87" s="1"/>
  <c r="AD14" i="12"/>
  <c r="AD33" i="12" s="1"/>
  <c r="AD14" i="99"/>
  <c r="AD14" i="111"/>
  <c r="AD33" i="111" s="1"/>
  <c r="AD14" i="110"/>
  <c r="AD33" i="110" s="1"/>
  <c r="X14" i="92"/>
  <c r="X33" i="92" s="1"/>
  <c r="X14" i="91"/>
  <c r="X33" i="91" s="1"/>
  <c r="X14" i="69"/>
  <c r="X33" i="69" s="1"/>
  <c r="X14" i="68"/>
  <c r="X33" i="68" s="1"/>
  <c r="X14" i="87"/>
  <c r="X33" i="87" s="1"/>
  <c r="X14" i="54"/>
  <c r="X33" i="54" s="1"/>
  <c r="X14" i="12"/>
  <c r="X33" i="12" s="1"/>
  <c r="X14" i="99"/>
  <c r="X14" i="111"/>
  <c r="X33" i="111" s="1"/>
  <c r="X14" i="88"/>
  <c r="X33" i="88" s="1"/>
  <c r="X14" i="110"/>
  <c r="X33" i="110" s="1"/>
  <c r="Y14" i="92"/>
  <c r="Y33" i="92" s="1"/>
  <c r="Y14" i="91"/>
  <c r="Y33" i="91" s="1"/>
  <c r="Y14" i="69"/>
  <c r="Y33" i="69" s="1"/>
  <c r="Y14" i="68"/>
  <c r="Y33" i="68" s="1"/>
  <c r="Y14" i="54"/>
  <c r="Y33" i="54" s="1"/>
  <c r="Y14" i="88"/>
  <c r="Y33" i="88" s="1"/>
  <c r="Y14" i="87"/>
  <c r="Y33" i="87" s="1"/>
  <c r="Y14" i="110"/>
  <c r="Y33" i="110" s="1"/>
  <c r="Y14" i="12"/>
  <c r="Y33" i="12" s="1"/>
  <c r="Y14" i="99"/>
  <c r="Y14" i="111"/>
  <c r="Y33" i="111" s="1"/>
  <c r="Z14" i="92"/>
  <c r="Z33" i="92" s="1"/>
  <c r="Z14" i="91"/>
  <c r="Z33" i="91" s="1"/>
  <c r="Z14" i="69"/>
  <c r="Z33" i="69" s="1"/>
  <c r="Z14" i="68"/>
  <c r="Z33" i="68" s="1"/>
  <c r="Z14" i="54"/>
  <c r="Z33" i="54" s="1"/>
  <c r="Z14" i="88"/>
  <c r="Z33" i="88" s="1"/>
  <c r="Z14" i="87"/>
  <c r="Z33" i="87" s="1"/>
  <c r="Z14" i="110"/>
  <c r="Z33" i="110" s="1"/>
  <c r="Z14" i="99"/>
  <c r="Z14" i="111"/>
  <c r="Z33" i="111" s="1"/>
  <c r="Z14" i="12"/>
  <c r="Z33" i="12" s="1"/>
  <c r="AA17" i="69"/>
  <c r="AA36" i="69" s="1"/>
  <c r="AA17" i="92"/>
  <c r="AA36" i="92" s="1"/>
  <c r="AA17" i="68"/>
  <c r="AA36" i="68" s="1"/>
  <c r="AA17" i="91"/>
  <c r="AA36" i="91" s="1"/>
  <c r="AA17" i="54"/>
  <c r="AA36" i="54" s="1"/>
  <c r="AA17" i="88"/>
  <c r="AA36" i="88" s="1"/>
  <c r="AA17" i="87"/>
  <c r="AA36" i="87" s="1"/>
  <c r="AA17" i="99"/>
  <c r="AA17" i="111"/>
  <c r="AA36" i="111" s="1"/>
  <c r="AA17" i="110"/>
  <c r="AA36" i="110" s="1"/>
  <c r="AA17" i="12"/>
  <c r="AA36" i="12" s="1"/>
  <c r="AC17" i="92"/>
  <c r="AC36" i="92" s="1"/>
  <c r="AC17" i="91"/>
  <c r="AC36" i="91" s="1"/>
  <c r="AC17" i="68"/>
  <c r="AC36" i="68" s="1"/>
  <c r="AC17" i="69"/>
  <c r="AC36" i="69" s="1"/>
  <c r="AC17" i="54"/>
  <c r="AC36" i="54" s="1"/>
  <c r="AC17" i="87"/>
  <c r="AC36" i="87" s="1"/>
  <c r="AC17" i="88"/>
  <c r="AC36" i="88" s="1"/>
  <c r="AC17" i="12"/>
  <c r="AC36" i="12" s="1"/>
  <c r="AC17" i="99"/>
  <c r="AC17" i="111"/>
  <c r="AC36" i="111" s="1"/>
  <c r="AC17" i="110"/>
  <c r="AC36" i="110" s="1"/>
  <c r="AD17" i="92"/>
  <c r="AD36" i="92" s="1"/>
  <c r="AD17" i="91"/>
  <c r="AD36" i="91" s="1"/>
  <c r="AD17" i="69"/>
  <c r="AD36" i="69" s="1"/>
  <c r="AD17" i="68"/>
  <c r="AD36" i="68" s="1"/>
  <c r="AD17" i="54"/>
  <c r="AD36" i="54" s="1"/>
  <c r="AD17" i="87"/>
  <c r="AD36" i="87" s="1"/>
  <c r="AD17" i="12"/>
  <c r="AD36" i="12" s="1"/>
  <c r="AD17" i="110"/>
  <c r="AD36" i="110" s="1"/>
  <c r="AD17" i="88"/>
  <c r="AD36" i="88" s="1"/>
  <c r="AD17" i="99"/>
  <c r="AD17" i="111"/>
  <c r="AD36" i="111" s="1"/>
  <c r="Y9" i="92"/>
  <c r="Y28" i="92" s="1"/>
  <c r="Y9" i="91"/>
  <c r="Y28" i="91" s="1"/>
  <c r="Y9" i="69"/>
  <c r="Y28" i="69" s="1"/>
  <c r="Y9" i="54"/>
  <c r="Y28" i="54" s="1"/>
  <c r="Y9" i="87"/>
  <c r="Y28" i="87" s="1"/>
  <c r="Y9" i="68"/>
  <c r="Y28" i="68" s="1"/>
  <c r="Y9" i="88"/>
  <c r="Y28" i="88" s="1"/>
  <c r="Y9" i="12"/>
  <c r="Y28" i="12" s="1"/>
  <c r="Y9" i="110"/>
  <c r="Y28" i="110" s="1"/>
  <c r="Y9" i="99"/>
  <c r="Y9" i="111"/>
  <c r="Y28" i="111" s="1"/>
  <c r="X8" i="101"/>
  <c r="X27" i="101" s="1"/>
  <c r="X8" i="104"/>
  <c r="X26" i="104" s="1"/>
  <c r="Z8" i="104"/>
  <c r="Z26" i="104" s="1"/>
  <c r="Z8" i="101"/>
  <c r="Z27" i="101" s="1"/>
  <c r="X15" i="3"/>
  <c r="Y15" i="3"/>
  <c r="Z15" i="3"/>
  <c r="AA18" i="3"/>
  <c r="AC18" i="3"/>
  <c r="AD18" i="3"/>
  <c r="X21" i="3"/>
  <c r="Y21" i="3"/>
  <c r="Z21" i="3"/>
  <c r="AA21" i="3"/>
  <c r="AC21" i="3"/>
  <c r="AD15" i="3"/>
  <c r="X12" i="3"/>
  <c r="Y12" i="3"/>
  <c r="Z12" i="3"/>
  <c r="AA12" i="3"/>
  <c r="AC12" i="3"/>
  <c r="AD21" i="3"/>
  <c r="X18" i="3"/>
  <c r="Y18" i="3"/>
  <c r="Z18" i="3"/>
  <c r="AA15" i="3"/>
  <c r="AC15" i="3"/>
  <c r="AD12" i="3"/>
  <c r="H5" i="105"/>
  <c r="H24" i="105" s="1"/>
  <c r="H6" i="105"/>
  <c r="H25" i="105" s="1"/>
  <c r="X17" i="102" l="1"/>
  <c r="X35" i="102" s="1"/>
  <c r="X17" i="103"/>
  <c r="X35" i="103" s="1"/>
  <c r="AC17" i="102"/>
  <c r="AC35" i="102" s="1"/>
  <c r="AC17" i="103"/>
  <c r="AC35" i="103" s="1"/>
  <c r="AA9" i="102"/>
  <c r="AA27" i="102" s="1"/>
  <c r="AA9" i="103"/>
  <c r="AA27" i="103" s="1"/>
  <c r="X9" i="103"/>
  <c r="X27" i="103" s="1"/>
  <c r="X9" i="102"/>
  <c r="X27" i="102" s="1"/>
  <c r="Y9" i="102"/>
  <c r="Y27" i="102" s="1"/>
  <c r="Y9" i="103"/>
  <c r="Y27" i="103" s="1"/>
  <c r="AC9" i="103"/>
  <c r="AC27" i="103" s="1"/>
  <c r="AC9" i="102"/>
  <c r="AC27" i="102" s="1"/>
  <c r="Z9" i="102"/>
  <c r="Z27" i="102" s="1"/>
  <c r="Z9" i="103"/>
  <c r="Z27" i="103" s="1"/>
  <c r="AA14" i="102"/>
  <c r="AA32" i="102" s="1"/>
  <c r="AA14" i="103"/>
  <c r="AA32" i="103" s="1"/>
  <c r="AC20" i="102"/>
  <c r="AC38" i="102" s="1"/>
  <c r="AC20" i="103"/>
  <c r="AC38" i="103" s="1"/>
  <c r="AC11" i="102"/>
  <c r="AC29" i="102" s="1"/>
  <c r="AC11" i="103"/>
  <c r="AC29" i="103" s="1"/>
  <c r="Y14" i="103"/>
  <c r="Y32" i="103" s="1"/>
  <c r="Y14" i="102"/>
  <c r="Y32" i="102" s="1"/>
  <c r="AD20" i="102"/>
  <c r="AD38" i="102" s="1"/>
  <c r="AD20" i="103"/>
  <c r="AD38" i="103" s="1"/>
  <c r="AA11" i="103"/>
  <c r="AA29" i="103" s="1"/>
  <c r="AA11" i="102"/>
  <c r="AA29" i="102" s="1"/>
  <c r="Z14" i="102"/>
  <c r="Z32" i="102" s="1"/>
  <c r="Z14" i="103"/>
  <c r="Z32" i="103" s="1"/>
  <c r="Z20" i="102"/>
  <c r="Z38" i="102" s="1"/>
  <c r="Z20" i="103"/>
  <c r="Z38" i="103" s="1"/>
  <c r="X14" i="102"/>
  <c r="X32" i="102" s="1"/>
  <c r="X14" i="103"/>
  <c r="X32" i="103" s="1"/>
  <c r="Y17" i="102"/>
  <c r="Y35" i="102" s="1"/>
  <c r="Y17" i="103"/>
  <c r="Y35" i="103" s="1"/>
  <c r="AD17" i="102"/>
  <c r="AD35" i="102" s="1"/>
  <c r="AD17" i="103"/>
  <c r="AD35" i="103" s="1"/>
  <c r="AD14" i="102"/>
  <c r="AD32" i="102" s="1"/>
  <c r="AD14" i="103"/>
  <c r="AD32" i="103" s="1"/>
  <c r="X20" i="102"/>
  <c r="X38" i="102" s="1"/>
  <c r="X20" i="103"/>
  <c r="X38" i="103" s="1"/>
  <c r="X11" i="102"/>
  <c r="X29" i="102" s="1"/>
  <c r="X11" i="103"/>
  <c r="X29" i="103" s="1"/>
  <c r="Y11" i="102"/>
  <c r="Y29" i="102" s="1"/>
  <c r="Y11" i="103"/>
  <c r="Y29" i="103" s="1"/>
  <c r="AA20" i="102"/>
  <c r="AA38" i="102" s="1"/>
  <c r="AA20" i="103"/>
  <c r="AA38" i="103" s="1"/>
  <c r="Z11" i="103"/>
  <c r="Z29" i="103" s="1"/>
  <c r="Z11" i="102"/>
  <c r="Z29" i="102" s="1"/>
  <c r="AD11" i="102"/>
  <c r="AD29" i="102" s="1"/>
  <c r="AD11" i="103"/>
  <c r="AD29" i="103" s="1"/>
  <c r="AA17" i="103"/>
  <c r="AA35" i="103" s="1"/>
  <c r="AA17" i="102"/>
  <c r="AA35" i="102" s="1"/>
  <c r="AD9" i="102"/>
  <c r="AD27" i="102" s="1"/>
  <c r="AD9" i="103"/>
  <c r="AD27" i="103" s="1"/>
  <c r="AC14" i="102"/>
  <c r="AC32" i="102" s="1"/>
  <c r="AC14" i="103"/>
  <c r="AC32" i="103" s="1"/>
  <c r="Z17" i="103"/>
  <c r="Z35" i="103" s="1"/>
  <c r="Z17" i="102"/>
  <c r="Z35" i="102" s="1"/>
  <c r="Y20" i="102"/>
  <c r="Y38" i="102" s="1"/>
  <c r="Y20" i="103"/>
  <c r="Y38" i="103" s="1"/>
  <c r="Z18" i="91"/>
  <c r="Z37" i="91" s="1"/>
  <c r="Z18" i="92"/>
  <c r="Z37" i="92" s="1"/>
  <c r="Z18" i="68"/>
  <c r="Z37" i="68" s="1"/>
  <c r="Z18" i="69"/>
  <c r="Z37" i="69" s="1"/>
  <c r="Z18" i="54"/>
  <c r="Z37" i="54" s="1"/>
  <c r="Z18" i="87"/>
  <c r="Z37" i="87" s="1"/>
  <c r="Z18" i="88"/>
  <c r="Z37" i="88" s="1"/>
  <c r="Z18" i="12"/>
  <c r="Z37" i="12" s="1"/>
  <c r="Z18" i="99"/>
  <c r="Z18" i="111"/>
  <c r="Z37" i="111" s="1"/>
  <c r="Z18" i="110"/>
  <c r="Z37" i="110" s="1"/>
  <c r="X12" i="92"/>
  <c r="X31" i="92" s="1"/>
  <c r="X12" i="69"/>
  <c r="X31" i="69" s="1"/>
  <c r="X12" i="91"/>
  <c r="X31" i="91" s="1"/>
  <c r="X12" i="68"/>
  <c r="X31" i="68" s="1"/>
  <c r="X12" i="54"/>
  <c r="X31" i="54" s="1"/>
  <c r="X12" i="88"/>
  <c r="X31" i="88" s="1"/>
  <c r="X12" i="87"/>
  <c r="X31" i="87" s="1"/>
  <c r="X12" i="110"/>
  <c r="X31" i="110" s="1"/>
  <c r="X12" i="12"/>
  <c r="X31" i="12" s="1"/>
  <c r="X12" i="99"/>
  <c r="X12" i="111"/>
  <c r="X31" i="111" s="1"/>
  <c r="AC18" i="91"/>
  <c r="AC37" i="91" s="1"/>
  <c r="AC18" i="92"/>
  <c r="AC37" i="92" s="1"/>
  <c r="AC18" i="68"/>
  <c r="AC37" i="68" s="1"/>
  <c r="AC18" i="69"/>
  <c r="AC37" i="69" s="1"/>
  <c r="AC18" i="88"/>
  <c r="AC37" i="88" s="1"/>
  <c r="AC18" i="54"/>
  <c r="AC37" i="54" s="1"/>
  <c r="AC18" i="87"/>
  <c r="AC37" i="87" s="1"/>
  <c r="AC18" i="110"/>
  <c r="AC37" i="110" s="1"/>
  <c r="AC18" i="12"/>
  <c r="AC37" i="12" s="1"/>
  <c r="AC18" i="99"/>
  <c r="AC18" i="111"/>
  <c r="AC37" i="111" s="1"/>
  <c r="AD12" i="92"/>
  <c r="AD31" i="92" s="1"/>
  <c r="AD12" i="91"/>
  <c r="AD31" i="91" s="1"/>
  <c r="AD12" i="68"/>
  <c r="AD31" i="68" s="1"/>
  <c r="AD12" i="69"/>
  <c r="AD31" i="69" s="1"/>
  <c r="AD12" i="54"/>
  <c r="AD31" i="54" s="1"/>
  <c r="AD12" i="87"/>
  <c r="AD31" i="87" s="1"/>
  <c r="AD12" i="88"/>
  <c r="AD31" i="88" s="1"/>
  <c r="AD12" i="12"/>
  <c r="AD31" i="12" s="1"/>
  <c r="AD12" i="110"/>
  <c r="AD31" i="110" s="1"/>
  <c r="AD12" i="99"/>
  <c r="AD12" i="111"/>
  <c r="AD31" i="111" s="1"/>
  <c r="AD15" i="92"/>
  <c r="AD34" i="92" s="1"/>
  <c r="AD15" i="69"/>
  <c r="AD34" i="69" s="1"/>
  <c r="AD15" i="68"/>
  <c r="AD34" i="68" s="1"/>
  <c r="AD15" i="91"/>
  <c r="AD34" i="91" s="1"/>
  <c r="AD15" i="54"/>
  <c r="AD34" i="54" s="1"/>
  <c r="AD15" i="88"/>
  <c r="AD34" i="88" s="1"/>
  <c r="AD15" i="87"/>
  <c r="AD34" i="87" s="1"/>
  <c r="AD15" i="12"/>
  <c r="AD34" i="12" s="1"/>
  <c r="AD15" i="110"/>
  <c r="AD34" i="110" s="1"/>
  <c r="AD15" i="111"/>
  <c r="AD34" i="111" s="1"/>
  <c r="AD15" i="99"/>
  <c r="AA18" i="92"/>
  <c r="AA37" i="92" s="1"/>
  <c r="AA18" i="91"/>
  <c r="AA37" i="91" s="1"/>
  <c r="AA18" i="69"/>
  <c r="AA37" i="69" s="1"/>
  <c r="AA18" i="68"/>
  <c r="AA37" i="68" s="1"/>
  <c r="AA18" i="54"/>
  <c r="AA37" i="54" s="1"/>
  <c r="AA18" i="87"/>
  <c r="AA37" i="87" s="1"/>
  <c r="AA18" i="12"/>
  <c r="AA37" i="12" s="1"/>
  <c r="AA18" i="99"/>
  <c r="AA18" i="111"/>
  <c r="AA37" i="111" s="1"/>
  <c r="AA18" i="88"/>
  <c r="AA37" i="88" s="1"/>
  <c r="AA18" i="110"/>
  <c r="AA37" i="110" s="1"/>
  <c r="AD14" i="104"/>
  <c r="AD32" i="104" s="1"/>
  <c r="AD14" i="101"/>
  <c r="AD33" i="101" s="1"/>
  <c r="AC11" i="104"/>
  <c r="AC29" i="104" s="1"/>
  <c r="AC11" i="101"/>
  <c r="AC30" i="101" s="1"/>
  <c r="AC15" i="92"/>
  <c r="AC34" i="92" s="1"/>
  <c r="AC15" i="91"/>
  <c r="AC34" i="91" s="1"/>
  <c r="AC15" i="69"/>
  <c r="AC34" i="69" s="1"/>
  <c r="AC15" i="68"/>
  <c r="AC34" i="68" s="1"/>
  <c r="AC15" i="87"/>
  <c r="AC34" i="87" s="1"/>
  <c r="AC15" i="88"/>
  <c r="AC34" i="88" s="1"/>
  <c r="AC15" i="12"/>
  <c r="AC34" i="12" s="1"/>
  <c r="AC15" i="54"/>
  <c r="AC34" i="54" s="1"/>
  <c r="AC15" i="99"/>
  <c r="AC15" i="111"/>
  <c r="AC34" i="111" s="1"/>
  <c r="AC15" i="110"/>
  <c r="AC34" i="110" s="1"/>
  <c r="X18" i="92"/>
  <c r="X37" i="92" s="1"/>
  <c r="X18" i="91"/>
  <c r="X37" i="91" s="1"/>
  <c r="X18" i="69"/>
  <c r="X37" i="69" s="1"/>
  <c r="X18" i="68"/>
  <c r="X37" i="68" s="1"/>
  <c r="X18" i="54"/>
  <c r="X37" i="54" s="1"/>
  <c r="X18" i="88"/>
  <c r="X37" i="88" s="1"/>
  <c r="X18" i="87"/>
  <c r="X37" i="87" s="1"/>
  <c r="X18" i="110"/>
  <c r="X37" i="110" s="1"/>
  <c r="X18" i="12"/>
  <c r="X37" i="12" s="1"/>
  <c r="X18" i="99"/>
  <c r="X18" i="111"/>
  <c r="X37" i="111" s="1"/>
  <c r="Z12" i="92"/>
  <c r="Z31" i="92" s="1"/>
  <c r="Z12" i="91"/>
  <c r="Z31" i="91" s="1"/>
  <c r="Z12" i="69"/>
  <c r="Z31" i="69" s="1"/>
  <c r="Z12" i="68"/>
  <c r="Z31" i="68" s="1"/>
  <c r="Z12" i="54"/>
  <c r="Z31" i="54" s="1"/>
  <c r="Z12" i="87"/>
  <c r="Z31" i="87" s="1"/>
  <c r="Z12" i="88"/>
  <c r="Z31" i="88" s="1"/>
  <c r="Z12" i="12"/>
  <c r="Z31" i="12" s="1"/>
  <c r="Z12" i="99"/>
  <c r="Z12" i="111"/>
  <c r="Z31" i="111" s="1"/>
  <c r="Z12" i="110"/>
  <c r="Z31" i="110" s="1"/>
  <c r="AC21" i="92"/>
  <c r="AC40" i="92" s="1"/>
  <c r="AC21" i="69"/>
  <c r="AC40" i="69" s="1"/>
  <c r="AC21" i="68"/>
  <c r="AC40" i="68" s="1"/>
  <c r="AC21" i="91"/>
  <c r="AC40" i="91" s="1"/>
  <c r="AC21" i="54"/>
  <c r="AC40" i="54" s="1"/>
  <c r="AC21" i="87"/>
  <c r="AC40" i="87" s="1"/>
  <c r="AC21" i="12"/>
  <c r="AC40" i="12" s="1"/>
  <c r="AC21" i="88"/>
  <c r="AC40" i="88" s="1"/>
  <c r="AC21" i="110"/>
  <c r="AC40" i="110" s="1"/>
  <c r="AC21" i="99"/>
  <c r="AC21" i="111"/>
  <c r="AC40" i="111" s="1"/>
  <c r="X21" i="92"/>
  <c r="X40" i="92" s="1"/>
  <c r="X21" i="91"/>
  <c r="X40" i="91" s="1"/>
  <c r="X21" i="68"/>
  <c r="X40" i="68" s="1"/>
  <c r="X21" i="69"/>
  <c r="X40" i="69" s="1"/>
  <c r="X21" i="54"/>
  <c r="X40" i="54" s="1"/>
  <c r="X21" i="87"/>
  <c r="X40" i="87" s="1"/>
  <c r="X21" i="88"/>
  <c r="X40" i="88" s="1"/>
  <c r="X21" i="12"/>
  <c r="X40" i="12" s="1"/>
  <c r="X21" i="99"/>
  <c r="X21" i="111"/>
  <c r="X40" i="111" s="1"/>
  <c r="X21" i="110"/>
  <c r="X40" i="110" s="1"/>
  <c r="Z15" i="92"/>
  <c r="Z34" i="92" s="1"/>
  <c r="Z15" i="91"/>
  <c r="Z34" i="91" s="1"/>
  <c r="Z15" i="69"/>
  <c r="Z34" i="69" s="1"/>
  <c r="Z15" i="68"/>
  <c r="Z34" i="68" s="1"/>
  <c r="Z15" i="54"/>
  <c r="Z34" i="54" s="1"/>
  <c r="Z15" i="88"/>
  <c r="Z34" i="88" s="1"/>
  <c r="Z15" i="87"/>
  <c r="Z34" i="87" s="1"/>
  <c r="Z15" i="110"/>
  <c r="Z34" i="110" s="1"/>
  <c r="Z15" i="12"/>
  <c r="Z34" i="12" s="1"/>
  <c r="Z15" i="99"/>
  <c r="Z15" i="111"/>
  <c r="Z34" i="111" s="1"/>
  <c r="Y9" i="104"/>
  <c r="Y27" i="104" s="1"/>
  <c r="Y9" i="101"/>
  <c r="Y28" i="101" s="1"/>
  <c r="AD17" i="104"/>
  <c r="AD35" i="104" s="1"/>
  <c r="AD17" i="101"/>
  <c r="AD36" i="101" s="1"/>
  <c r="AA17" i="101"/>
  <c r="AA36" i="101" s="1"/>
  <c r="AA17" i="104"/>
  <c r="AA35" i="104" s="1"/>
  <c r="Z14" i="104"/>
  <c r="Z32" i="104" s="1"/>
  <c r="Z14" i="101"/>
  <c r="Z33" i="101" s="1"/>
  <c r="Y14" i="101"/>
  <c r="Y33" i="101" s="1"/>
  <c r="Y14" i="104"/>
  <c r="Y32" i="104" s="1"/>
  <c r="AA20" i="101"/>
  <c r="AA39" i="101" s="1"/>
  <c r="AA20" i="104"/>
  <c r="AA38" i="104" s="1"/>
  <c r="AA14" i="101"/>
  <c r="AA33" i="101" s="1"/>
  <c r="AA14" i="104"/>
  <c r="AA32" i="104" s="1"/>
  <c r="Z17" i="104"/>
  <c r="Z35" i="104" s="1"/>
  <c r="Z17" i="101"/>
  <c r="Z36" i="101" s="1"/>
  <c r="X17" i="101"/>
  <c r="X36" i="101" s="1"/>
  <c r="X17" i="104"/>
  <c r="X35" i="104" s="1"/>
  <c r="AC20" i="104"/>
  <c r="AC38" i="104" s="1"/>
  <c r="AC20" i="101"/>
  <c r="AC39" i="101" s="1"/>
  <c r="Y20" i="101"/>
  <c r="Y39" i="101" s="1"/>
  <c r="Y20" i="104"/>
  <c r="Y38" i="104" s="1"/>
  <c r="Z11" i="104"/>
  <c r="Z29" i="104" s="1"/>
  <c r="Z11" i="101"/>
  <c r="Z30" i="101" s="1"/>
  <c r="AC12" i="92"/>
  <c r="AC31" i="92" s="1"/>
  <c r="AC12" i="91"/>
  <c r="AC31" i="91" s="1"/>
  <c r="AC12" i="69"/>
  <c r="AC31" i="69" s="1"/>
  <c r="AC12" i="68"/>
  <c r="AC31" i="68" s="1"/>
  <c r="AC12" i="54"/>
  <c r="AC31" i="54" s="1"/>
  <c r="AC12" i="88"/>
  <c r="AC31" i="88" s="1"/>
  <c r="AC12" i="87"/>
  <c r="AC31" i="87" s="1"/>
  <c r="AC12" i="110"/>
  <c r="AC31" i="110" s="1"/>
  <c r="AC12" i="99"/>
  <c r="AC12" i="111"/>
  <c r="AC31" i="111" s="1"/>
  <c r="AC12" i="12"/>
  <c r="AC31" i="12" s="1"/>
  <c r="Z21" i="92"/>
  <c r="Z40" i="92" s="1"/>
  <c r="Z21" i="69"/>
  <c r="Z40" i="69" s="1"/>
  <c r="Z21" i="91"/>
  <c r="Z40" i="91" s="1"/>
  <c r="Z21" i="68"/>
  <c r="Z40" i="68" s="1"/>
  <c r="Z21" i="54"/>
  <c r="Z40" i="54" s="1"/>
  <c r="Z21" i="88"/>
  <c r="Z40" i="88" s="1"/>
  <c r="Z21" i="87"/>
  <c r="Z40" i="87" s="1"/>
  <c r="Z21" i="12"/>
  <c r="Z40" i="12" s="1"/>
  <c r="Z21" i="99"/>
  <c r="Z21" i="111"/>
  <c r="Z40" i="111" s="1"/>
  <c r="Z21" i="110"/>
  <c r="Z40" i="110" s="1"/>
  <c r="AC17" i="104"/>
  <c r="AC35" i="104" s="1"/>
  <c r="AC17" i="101"/>
  <c r="AC36" i="101" s="1"/>
  <c r="Y18" i="92"/>
  <c r="Y37" i="92" s="1"/>
  <c r="Y18" i="69"/>
  <c r="Y37" i="69" s="1"/>
  <c r="Y18" i="91"/>
  <c r="Y37" i="91" s="1"/>
  <c r="Y18" i="68"/>
  <c r="Y37" i="68" s="1"/>
  <c r="Y18" i="54"/>
  <c r="Y37" i="54" s="1"/>
  <c r="Y18" i="88"/>
  <c r="Y37" i="88" s="1"/>
  <c r="Y18" i="110"/>
  <c r="Y37" i="110" s="1"/>
  <c r="Y18" i="87"/>
  <c r="Y37" i="87" s="1"/>
  <c r="Y18" i="12"/>
  <c r="Y37" i="12" s="1"/>
  <c r="Y18" i="99"/>
  <c r="Y18" i="111"/>
  <c r="Y37" i="111" s="1"/>
  <c r="AA12" i="92"/>
  <c r="AA31" i="92" s="1"/>
  <c r="AA12" i="91"/>
  <c r="AA31" i="91" s="1"/>
  <c r="AA12" i="69"/>
  <c r="AA31" i="69" s="1"/>
  <c r="AA12" i="68"/>
  <c r="AA31" i="68" s="1"/>
  <c r="AA12" i="87"/>
  <c r="AA31" i="87" s="1"/>
  <c r="AA12" i="12"/>
  <c r="AA31" i="12" s="1"/>
  <c r="AA12" i="99"/>
  <c r="AA12" i="111"/>
  <c r="AA31" i="111" s="1"/>
  <c r="AA12" i="54"/>
  <c r="AA31" i="54" s="1"/>
  <c r="AA12" i="88"/>
  <c r="AA31" i="88" s="1"/>
  <c r="AA12" i="110"/>
  <c r="AA31" i="110" s="1"/>
  <c r="Y21" i="92"/>
  <c r="Y40" i="92" s="1"/>
  <c r="Y21" i="91"/>
  <c r="Y40" i="91" s="1"/>
  <c r="Y21" i="69"/>
  <c r="Y40" i="69" s="1"/>
  <c r="Y21" i="68"/>
  <c r="Y40" i="68" s="1"/>
  <c r="Y21" i="87"/>
  <c r="Y40" i="87" s="1"/>
  <c r="Y21" i="54"/>
  <c r="Y40" i="54" s="1"/>
  <c r="Y21" i="88"/>
  <c r="Y40" i="88" s="1"/>
  <c r="Y21" i="12"/>
  <c r="Y40" i="12" s="1"/>
  <c r="Y21" i="110"/>
  <c r="Y40" i="110" s="1"/>
  <c r="Y21" i="99"/>
  <c r="Y21" i="111"/>
  <c r="Y40" i="111" s="1"/>
  <c r="X14" i="101"/>
  <c r="X33" i="101" s="1"/>
  <c r="X14" i="104"/>
  <c r="X32" i="104" s="1"/>
  <c r="AD20" i="104"/>
  <c r="AD38" i="104" s="1"/>
  <c r="AD20" i="101"/>
  <c r="AD39" i="101" s="1"/>
  <c r="AA15" i="92"/>
  <c r="AA34" i="92" s="1"/>
  <c r="AA15" i="91"/>
  <c r="AA34" i="91" s="1"/>
  <c r="AA15" i="69"/>
  <c r="AA34" i="69" s="1"/>
  <c r="AA15" i="68"/>
  <c r="AA34" i="68" s="1"/>
  <c r="AA15" i="88"/>
  <c r="AA34" i="88" s="1"/>
  <c r="AA15" i="54"/>
  <c r="AA34" i="54" s="1"/>
  <c r="AA15" i="99"/>
  <c r="AA15" i="111"/>
  <c r="AA34" i="111" s="1"/>
  <c r="AA15" i="87"/>
  <c r="AA34" i="87" s="1"/>
  <c r="AA15" i="110"/>
  <c r="AA34" i="110" s="1"/>
  <c r="AA15" i="12"/>
  <c r="AA34" i="12" s="1"/>
  <c r="AD21" i="92"/>
  <c r="AD40" i="92" s="1"/>
  <c r="AD21" i="91"/>
  <c r="AD40" i="91" s="1"/>
  <c r="AD21" i="69"/>
  <c r="AD40" i="69" s="1"/>
  <c r="AD21" i="54"/>
  <c r="AD40" i="54" s="1"/>
  <c r="AD21" i="68"/>
  <c r="AD40" i="68" s="1"/>
  <c r="AD21" i="88"/>
  <c r="AD40" i="88" s="1"/>
  <c r="AD21" i="87"/>
  <c r="AD40" i="87" s="1"/>
  <c r="AD21" i="12"/>
  <c r="AD40" i="12" s="1"/>
  <c r="AD21" i="99"/>
  <c r="AD21" i="111"/>
  <c r="AD40" i="111" s="1"/>
  <c r="AD21" i="110"/>
  <c r="AD40" i="110" s="1"/>
  <c r="Y12" i="92"/>
  <c r="Y31" i="92" s="1"/>
  <c r="Y12" i="91"/>
  <c r="Y31" i="91" s="1"/>
  <c r="Y12" i="69"/>
  <c r="Y31" i="69" s="1"/>
  <c r="Y12" i="68"/>
  <c r="Y31" i="68" s="1"/>
  <c r="Y12" i="88"/>
  <c r="Y31" i="88" s="1"/>
  <c r="Y12" i="54"/>
  <c r="Y31" i="54" s="1"/>
  <c r="Y12" i="87"/>
  <c r="Y31" i="87" s="1"/>
  <c r="Y12" i="110"/>
  <c r="Y31" i="110" s="1"/>
  <c r="Y12" i="111"/>
  <c r="Y31" i="111" s="1"/>
  <c r="Y12" i="12"/>
  <c r="Y31" i="12" s="1"/>
  <c r="Y12" i="99"/>
  <c r="AA21" i="92"/>
  <c r="AA40" i="92" s="1"/>
  <c r="AA21" i="91"/>
  <c r="AA40" i="91" s="1"/>
  <c r="AA21" i="69"/>
  <c r="AA40" i="69" s="1"/>
  <c r="AA21" i="68"/>
  <c r="AA40" i="68" s="1"/>
  <c r="AA21" i="54"/>
  <c r="AA40" i="54" s="1"/>
  <c r="AA21" i="87"/>
  <c r="AA40" i="87" s="1"/>
  <c r="AA21" i="88"/>
  <c r="AA40" i="88" s="1"/>
  <c r="AA21" i="99"/>
  <c r="AA21" i="111"/>
  <c r="AA40" i="111" s="1"/>
  <c r="AA21" i="110"/>
  <c r="AA40" i="110" s="1"/>
  <c r="AA21" i="12"/>
  <c r="AA40" i="12" s="1"/>
  <c r="AD18" i="92"/>
  <c r="AD37" i="92" s="1"/>
  <c r="AD18" i="91"/>
  <c r="AD37" i="91" s="1"/>
  <c r="AD18" i="68"/>
  <c r="AD37" i="68" s="1"/>
  <c r="AD18" i="69"/>
  <c r="AD37" i="69" s="1"/>
  <c r="AD18" i="54"/>
  <c r="AD37" i="54" s="1"/>
  <c r="AD18" i="87"/>
  <c r="AD37" i="87" s="1"/>
  <c r="AD18" i="88"/>
  <c r="AD37" i="88" s="1"/>
  <c r="AD18" i="12"/>
  <c r="AD37" i="12" s="1"/>
  <c r="AD18" i="110"/>
  <c r="AD37" i="110" s="1"/>
  <c r="AD18" i="99"/>
  <c r="AD18" i="111"/>
  <c r="AD37" i="111" s="1"/>
  <c r="Y15" i="92"/>
  <c r="Y34" i="92" s="1"/>
  <c r="Y15" i="91"/>
  <c r="Y34" i="91" s="1"/>
  <c r="Y15" i="68"/>
  <c r="Y34" i="68" s="1"/>
  <c r="Y15" i="69"/>
  <c r="Y34" i="69" s="1"/>
  <c r="Y15" i="54"/>
  <c r="Y34" i="54" s="1"/>
  <c r="Y15" i="87"/>
  <c r="Y34" i="87" s="1"/>
  <c r="Y15" i="88"/>
  <c r="Y34" i="88" s="1"/>
  <c r="Y15" i="12"/>
  <c r="Y34" i="12" s="1"/>
  <c r="Y15" i="110"/>
  <c r="Y34" i="110" s="1"/>
  <c r="Y15" i="111"/>
  <c r="Y34" i="111" s="1"/>
  <c r="Y15" i="99"/>
  <c r="X20" i="101"/>
  <c r="X39" i="101" s="1"/>
  <c r="X20" i="104"/>
  <c r="X38" i="104" s="1"/>
  <c r="AC9" i="101"/>
  <c r="AC28" i="101" s="1"/>
  <c r="AC9" i="104"/>
  <c r="AC27" i="104" s="1"/>
  <c r="AD9" i="104"/>
  <c r="AD27" i="104" s="1"/>
  <c r="AD9" i="101"/>
  <c r="AD28" i="101" s="1"/>
  <c r="Z9" i="104"/>
  <c r="Z27" i="104" s="1"/>
  <c r="Z9" i="101"/>
  <c r="Z28" i="101" s="1"/>
  <c r="AA11" i="101"/>
  <c r="AA30" i="101" s="1"/>
  <c r="AA11" i="104"/>
  <c r="AA29" i="104" s="1"/>
  <c r="X11" i="101"/>
  <c r="X30" i="101" s="1"/>
  <c r="X11" i="104"/>
  <c r="X29" i="104" s="1"/>
  <c r="X15" i="92"/>
  <c r="X34" i="92" s="1"/>
  <c r="X15" i="68"/>
  <c r="X34" i="68" s="1"/>
  <c r="X15" i="91"/>
  <c r="X34" i="91" s="1"/>
  <c r="X15" i="69"/>
  <c r="X34" i="69" s="1"/>
  <c r="X15" i="54"/>
  <c r="X34" i="54" s="1"/>
  <c r="X15" i="87"/>
  <c r="X34" i="87" s="1"/>
  <c r="X15" i="88"/>
  <c r="X34" i="88" s="1"/>
  <c r="X15" i="12"/>
  <c r="X34" i="12" s="1"/>
  <c r="X15" i="99"/>
  <c r="X15" i="111"/>
  <c r="X34" i="111" s="1"/>
  <c r="X15" i="110"/>
  <c r="X34" i="110" s="1"/>
  <c r="AD11" i="104"/>
  <c r="AD29" i="104" s="1"/>
  <c r="AD11" i="101"/>
  <c r="AD30" i="101" s="1"/>
  <c r="AC14" i="104"/>
  <c r="AC32" i="104" s="1"/>
  <c r="AC14" i="101"/>
  <c r="AC33" i="101" s="1"/>
  <c r="Y17" i="101"/>
  <c r="Y36" i="101" s="1"/>
  <c r="Y17" i="104"/>
  <c r="Y35" i="104" s="1"/>
  <c r="X9" i="101"/>
  <c r="X28" i="101" s="1"/>
  <c r="X9" i="104"/>
  <c r="X27" i="104" s="1"/>
  <c r="Y11" i="104"/>
  <c r="Y29" i="104" s="1"/>
  <c r="Y11" i="101"/>
  <c r="Y30" i="101" s="1"/>
  <c r="AA9" i="101"/>
  <c r="AA28" i="101" s="1"/>
  <c r="AA9" i="104"/>
  <c r="AA27" i="104" s="1"/>
  <c r="Z20" i="104"/>
  <c r="Z38" i="104" s="1"/>
  <c r="Z20" i="101"/>
  <c r="Z39" i="101" s="1"/>
  <c r="H5" i="109"/>
  <c r="H24" i="109" s="1"/>
  <c r="H6" i="109"/>
  <c r="H25" i="109" s="1"/>
  <c r="H5" i="108"/>
  <c r="H6" i="108"/>
  <c r="H5" i="107"/>
  <c r="H24" i="107" s="1"/>
  <c r="H6" i="107"/>
  <c r="H25" i="107" s="1"/>
  <c r="AC18" i="102" l="1"/>
  <c r="AC36" i="102" s="1"/>
  <c r="AC18" i="103"/>
  <c r="AC36" i="103" s="1"/>
  <c r="Y12" i="102"/>
  <c r="Y30" i="102" s="1"/>
  <c r="Y12" i="103"/>
  <c r="Y30" i="103" s="1"/>
  <c r="Z21" i="102"/>
  <c r="Z39" i="102" s="1"/>
  <c r="Z21" i="103"/>
  <c r="Z39" i="103" s="1"/>
  <c r="AD18" i="103"/>
  <c r="AD36" i="103" s="1"/>
  <c r="AD18" i="102"/>
  <c r="AD36" i="102" s="1"/>
  <c r="Y21" i="102"/>
  <c r="Y39" i="102" s="1"/>
  <c r="Y21" i="103"/>
  <c r="Y39" i="103" s="1"/>
  <c r="Y18" i="102"/>
  <c r="Y36" i="102" s="1"/>
  <c r="Y18" i="103"/>
  <c r="Y36" i="103" s="1"/>
  <c r="AD21" i="102"/>
  <c r="AD39" i="102" s="1"/>
  <c r="AD21" i="103"/>
  <c r="AD39" i="103" s="1"/>
  <c r="AD15" i="102"/>
  <c r="AD33" i="102" s="1"/>
  <c r="AD15" i="103"/>
  <c r="AD33" i="103" s="1"/>
  <c r="AD12" i="103"/>
  <c r="AD30" i="103" s="1"/>
  <c r="AD12" i="102"/>
  <c r="AD30" i="102" s="1"/>
  <c r="X12" i="102"/>
  <c r="X30" i="102" s="1"/>
  <c r="X12" i="103"/>
  <c r="X30" i="103" s="1"/>
  <c r="Z18" i="102"/>
  <c r="Z36" i="102" s="1"/>
  <c r="Z18" i="103"/>
  <c r="Z36" i="103" s="1"/>
  <c r="AA15" i="102"/>
  <c r="AA33" i="102" s="1"/>
  <c r="AA15" i="103"/>
  <c r="AA33" i="103" s="1"/>
  <c r="AC12" i="102"/>
  <c r="AC30" i="102" s="1"/>
  <c r="AC12" i="103"/>
  <c r="AC30" i="103" s="1"/>
  <c r="X21" i="103"/>
  <c r="X39" i="103" s="1"/>
  <c r="X21" i="102"/>
  <c r="X39" i="102" s="1"/>
  <c r="Z12" i="102"/>
  <c r="Z30" i="102" s="1"/>
  <c r="Z12" i="103"/>
  <c r="Z30" i="103" s="1"/>
  <c r="AC15" i="103"/>
  <c r="AC33" i="103" s="1"/>
  <c r="AC15" i="102"/>
  <c r="AC33" i="102" s="1"/>
  <c r="X15" i="103"/>
  <c r="X33" i="103" s="1"/>
  <c r="X15" i="102"/>
  <c r="X33" i="102" s="1"/>
  <c r="AA21" i="102"/>
  <c r="AA39" i="102" s="1"/>
  <c r="AA21" i="103"/>
  <c r="AA39" i="103" s="1"/>
  <c r="Z15" i="102"/>
  <c r="Z33" i="102" s="1"/>
  <c r="Z15" i="103"/>
  <c r="Z33" i="103" s="1"/>
  <c r="AC21" i="102"/>
  <c r="AC39" i="102" s="1"/>
  <c r="AC21" i="103"/>
  <c r="AC39" i="103" s="1"/>
  <c r="X18" i="102"/>
  <c r="X36" i="102" s="1"/>
  <c r="X18" i="103"/>
  <c r="X36" i="103" s="1"/>
  <c r="AA12" i="102"/>
  <c r="AA30" i="102" s="1"/>
  <c r="AA12" i="103"/>
  <c r="AA30" i="103" s="1"/>
  <c r="Y15" i="102"/>
  <c r="Y33" i="102" s="1"/>
  <c r="Y15" i="103"/>
  <c r="Y33" i="103" s="1"/>
  <c r="AA18" i="102"/>
  <c r="AA36" i="102" s="1"/>
  <c r="AA18" i="103"/>
  <c r="AA36" i="103" s="1"/>
  <c r="AD15" i="104"/>
  <c r="AD33" i="104" s="1"/>
  <c r="AD15" i="101"/>
  <c r="AD34" i="101" s="1"/>
  <c r="AC21" i="101"/>
  <c r="AC40" i="101" s="1"/>
  <c r="AC21" i="104"/>
  <c r="AC39" i="104" s="1"/>
  <c r="X18" i="101"/>
  <c r="X37" i="101" s="1"/>
  <c r="X18" i="104"/>
  <c r="X36" i="104" s="1"/>
  <c r="AD12" i="104"/>
  <c r="AD30" i="104" s="1"/>
  <c r="AD12" i="101"/>
  <c r="AD31" i="101" s="1"/>
  <c r="AC18" i="101"/>
  <c r="AC37" i="101" s="1"/>
  <c r="AC18" i="104"/>
  <c r="AC36" i="104" s="1"/>
  <c r="X12" i="101"/>
  <c r="X31" i="101" s="1"/>
  <c r="X12" i="104"/>
  <c r="X30" i="104" s="1"/>
  <c r="Y15" i="104"/>
  <c r="Y33" i="104" s="1"/>
  <c r="Y15" i="101"/>
  <c r="Y34" i="101" s="1"/>
  <c r="Y12" i="104"/>
  <c r="Y30" i="104" s="1"/>
  <c r="Y12" i="101"/>
  <c r="Y31" i="101" s="1"/>
  <c r="AA12" i="101"/>
  <c r="AA31" i="101" s="1"/>
  <c r="AA12" i="104"/>
  <c r="AA30" i="104" s="1"/>
  <c r="AD18" i="104"/>
  <c r="AD36" i="104" s="1"/>
  <c r="AD18" i="101"/>
  <c r="AD37" i="101" s="1"/>
  <c r="Y21" i="104"/>
  <c r="Y39" i="104" s="1"/>
  <c r="Y21" i="101"/>
  <c r="Y40" i="101" s="1"/>
  <c r="Y18" i="104"/>
  <c r="Y36" i="104" s="1"/>
  <c r="Y18" i="101"/>
  <c r="Y37" i="101" s="1"/>
  <c r="Z15" i="104"/>
  <c r="Z33" i="104" s="1"/>
  <c r="Z15" i="101"/>
  <c r="Z34" i="101" s="1"/>
  <c r="X15" i="101"/>
  <c r="X34" i="101" s="1"/>
  <c r="X15" i="104"/>
  <c r="X33" i="104" s="1"/>
  <c r="AD21" i="104"/>
  <c r="AD39" i="104" s="1"/>
  <c r="AD21" i="101"/>
  <c r="AD40" i="101" s="1"/>
  <c r="Z21" i="104"/>
  <c r="Z39" i="104" s="1"/>
  <c r="Z21" i="101"/>
  <c r="Z40" i="101" s="1"/>
  <c r="AC12" i="101"/>
  <c r="AC31" i="101" s="1"/>
  <c r="AC12" i="104"/>
  <c r="AC30" i="104" s="1"/>
  <c r="X21" i="101"/>
  <c r="X40" i="101" s="1"/>
  <c r="X21" i="104"/>
  <c r="X39" i="104" s="1"/>
  <c r="Z12" i="104"/>
  <c r="Z30" i="104" s="1"/>
  <c r="Z12" i="101"/>
  <c r="Z31" i="101" s="1"/>
  <c r="AC15" i="104"/>
  <c r="AC33" i="104" s="1"/>
  <c r="AC15" i="101"/>
  <c r="AC34" i="101" s="1"/>
  <c r="Z18" i="104"/>
  <c r="Z36" i="104" s="1"/>
  <c r="Z18" i="101"/>
  <c r="Z37" i="101" s="1"/>
  <c r="AA15" i="101"/>
  <c r="AA34" i="101" s="1"/>
  <c r="AA15" i="104"/>
  <c r="AA33" i="104" s="1"/>
  <c r="AA21" i="101"/>
  <c r="AA40" i="101" s="1"/>
  <c r="AA21" i="104"/>
  <c r="AA39" i="104" s="1"/>
  <c r="AA18" i="101"/>
  <c r="AA37" i="101" s="1"/>
  <c r="AA18" i="104"/>
  <c r="AA36" i="104" s="1"/>
  <c r="H5" i="106"/>
  <c r="H24" i="106" s="1"/>
  <c r="H6" i="106"/>
  <c r="H25" i="106" s="1"/>
  <c r="I5" i="107"/>
  <c r="I24" i="107" s="1"/>
  <c r="I6" i="107"/>
  <c r="I25" i="107" s="1"/>
  <c r="I5" i="108"/>
  <c r="I6" i="108"/>
  <c r="I5" i="109"/>
  <c r="I24" i="109" s="1"/>
  <c r="I6" i="109"/>
  <c r="I25" i="109" s="1"/>
  <c r="AY8" i="89" l="1"/>
  <c r="AY22" i="89" s="1"/>
  <c r="AY8" i="83"/>
  <c r="AY22" i="83" s="1"/>
  <c r="AY8" i="82"/>
  <c r="AY22" i="82" s="1"/>
  <c r="AY8" i="90"/>
  <c r="AY22" i="90" s="1"/>
  <c r="BL8" i="83"/>
  <c r="BL22" i="83" s="1"/>
  <c r="BL8" i="90"/>
  <c r="BL22" i="90" s="1"/>
  <c r="BL8" i="89"/>
  <c r="BL22" i="89" s="1"/>
  <c r="BL8" i="82"/>
  <c r="BL22" i="82" s="1"/>
  <c r="E8" i="92"/>
  <c r="E27" i="92" s="1"/>
  <c r="E8" i="91"/>
  <c r="E27" i="91" s="1"/>
  <c r="E8" i="69"/>
  <c r="E27" i="69" s="1"/>
  <c r="E8" i="54"/>
  <c r="E27" i="54" s="1"/>
  <c r="E8" i="68"/>
  <c r="E27" i="68" s="1"/>
  <c r="E8" i="88"/>
  <c r="E27" i="88" s="1"/>
  <c r="E8" i="87"/>
  <c r="E27" i="87" s="1"/>
  <c r="E8" i="110"/>
  <c r="E27" i="110" s="1"/>
  <c r="E8" i="12"/>
  <c r="E27" i="12" s="1"/>
  <c r="E8" i="99"/>
  <c r="E8" i="111"/>
  <c r="E27" i="111" s="1"/>
  <c r="R8" i="92"/>
  <c r="R27" i="92" s="1"/>
  <c r="R8" i="69"/>
  <c r="R27" i="69" s="1"/>
  <c r="R8" i="68"/>
  <c r="R27" i="68" s="1"/>
  <c r="R8" i="91"/>
  <c r="R27" i="91" s="1"/>
  <c r="R8" i="54"/>
  <c r="R27" i="54" s="1"/>
  <c r="R8" i="88"/>
  <c r="R27" i="88" s="1"/>
  <c r="R8" i="87"/>
  <c r="R27" i="87" s="1"/>
  <c r="R8" i="110"/>
  <c r="R27" i="110" s="1"/>
  <c r="R8" i="111"/>
  <c r="R27" i="111" s="1"/>
  <c r="R8" i="12"/>
  <c r="R27" i="12" s="1"/>
  <c r="R8" i="99"/>
  <c r="R9" i="3"/>
  <c r="E9" i="3"/>
  <c r="R20" i="3"/>
  <c r="R14" i="3"/>
  <c r="R17" i="3"/>
  <c r="R11" i="3"/>
  <c r="E20" i="3"/>
  <c r="E14" i="3"/>
  <c r="E17" i="3"/>
  <c r="E11" i="3"/>
  <c r="BL14" i="83" l="1"/>
  <c r="BL28" i="83" s="1"/>
  <c r="BL14" i="89"/>
  <c r="BL28" i="89" s="1"/>
  <c r="BL14" i="90"/>
  <c r="BL28" i="90" s="1"/>
  <c r="BL14" i="82"/>
  <c r="BL28" i="82" s="1"/>
  <c r="BL16" i="83"/>
  <c r="BL30" i="83" s="1"/>
  <c r="BL16" i="89"/>
  <c r="BL30" i="89" s="1"/>
  <c r="BL16" i="90"/>
  <c r="BL30" i="90" s="1"/>
  <c r="BL16" i="82"/>
  <c r="BL30" i="82" s="1"/>
  <c r="BL10" i="89"/>
  <c r="BL24" i="89" s="1"/>
  <c r="BL10" i="83"/>
  <c r="BL24" i="83" s="1"/>
  <c r="BL10" i="82"/>
  <c r="BL24" i="82" s="1"/>
  <c r="BL10" i="90"/>
  <c r="BL24" i="90" s="1"/>
  <c r="E8" i="102"/>
  <c r="E26" i="102" s="1"/>
  <c r="E8" i="103"/>
  <c r="E26" i="103" s="1"/>
  <c r="BL12" i="83"/>
  <c r="BL26" i="83" s="1"/>
  <c r="BL12" i="89"/>
  <c r="BL26" i="89" s="1"/>
  <c r="BL12" i="90"/>
  <c r="BL26" i="90" s="1"/>
  <c r="BL12" i="82"/>
  <c r="BL26" i="82" s="1"/>
  <c r="AY10" i="83"/>
  <c r="AY24" i="83" s="1"/>
  <c r="AY10" i="89"/>
  <c r="AY24" i="89" s="1"/>
  <c r="AY10" i="90"/>
  <c r="AY24" i="90" s="1"/>
  <c r="AY10" i="82"/>
  <c r="AY24" i="82" s="1"/>
  <c r="AY14" i="83"/>
  <c r="AY28" i="83" s="1"/>
  <c r="AY14" i="89"/>
  <c r="AY28" i="89" s="1"/>
  <c r="AY14" i="90"/>
  <c r="AY28" i="90" s="1"/>
  <c r="AY14" i="82"/>
  <c r="AY28" i="82" s="1"/>
  <c r="AY12" i="83"/>
  <c r="AY26" i="83" s="1"/>
  <c r="AY12" i="89"/>
  <c r="AY26" i="89" s="1"/>
  <c r="AY12" i="90"/>
  <c r="AY26" i="90" s="1"/>
  <c r="AY12" i="82"/>
  <c r="AY26" i="82" s="1"/>
  <c r="R8" i="103"/>
  <c r="R26" i="103" s="1"/>
  <c r="R8" i="102"/>
  <c r="R26" i="102" s="1"/>
  <c r="AY16" i="83"/>
  <c r="AY30" i="83" s="1"/>
  <c r="AY16" i="90"/>
  <c r="AY30" i="90" s="1"/>
  <c r="AY16" i="89"/>
  <c r="AY30" i="89" s="1"/>
  <c r="AY16" i="82"/>
  <c r="AY30" i="82" s="1"/>
  <c r="E11" i="92"/>
  <c r="E30" i="92" s="1"/>
  <c r="E11" i="91"/>
  <c r="E30" i="91" s="1"/>
  <c r="E11" i="69"/>
  <c r="E30" i="69" s="1"/>
  <c r="E11" i="68"/>
  <c r="E30" i="68" s="1"/>
  <c r="E11" i="54"/>
  <c r="E30" i="54" s="1"/>
  <c r="E11" i="87"/>
  <c r="E30" i="87" s="1"/>
  <c r="E11" i="88"/>
  <c r="E30" i="88" s="1"/>
  <c r="E11" i="12"/>
  <c r="E30" i="12" s="1"/>
  <c r="E11" i="110"/>
  <c r="E30" i="110" s="1"/>
  <c r="E11" i="99"/>
  <c r="E11" i="111"/>
  <c r="E30" i="111" s="1"/>
  <c r="R11" i="92"/>
  <c r="R30" i="92" s="1"/>
  <c r="R11" i="91"/>
  <c r="R30" i="91" s="1"/>
  <c r="R11" i="68"/>
  <c r="R30" i="68" s="1"/>
  <c r="R11" i="69"/>
  <c r="R30" i="69" s="1"/>
  <c r="R11" i="87"/>
  <c r="R30" i="87" s="1"/>
  <c r="R11" i="88"/>
  <c r="R30" i="88" s="1"/>
  <c r="R11" i="54"/>
  <c r="R30" i="54" s="1"/>
  <c r="R11" i="12"/>
  <c r="R30" i="12" s="1"/>
  <c r="R11" i="110"/>
  <c r="R30" i="110" s="1"/>
  <c r="R11" i="111"/>
  <c r="R30" i="111" s="1"/>
  <c r="R11" i="99"/>
  <c r="E9" i="92"/>
  <c r="E28" i="92" s="1"/>
  <c r="E9" i="91"/>
  <c r="E28" i="91" s="1"/>
  <c r="E9" i="68"/>
  <c r="E28" i="68" s="1"/>
  <c r="E9" i="69"/>
  <c r="E28" i="69" s="1"/>
  <c r="E9" i="87"/>
  <c r="E28" i="87" s="1"/>
  <c r="E9" i="88"/>
  <c r="E28" i="88" s="1"/>
  <c r="E9" i="54"/>
  <c r="E28" i="54" s="1"/>
  <c r="E9" i="12"/>
  <c r="E28" i="12" s="1"/>
  <c r="E9" i="110"/>
  <c r="E28" i="110" s="1"/>
  <c r="E9" i="99"/>
  <c r="E9" i="111"/>
  <c r="E28" i="111" s="1"/>
  <c r="E8" i="104"/>
  <c r="E26" i="104" s="1"/>
  <c r="E8" i="101"/>
  <c r="E27" i="101" s="1"/>
  <c r="E20" i="92"/>
  <c r="E39" i="92" s="1"/>
  <c r="E20" i="91"/>
  <c r="E39" i="91" s="1"/>
  <c r="E20" i="69"/>
  <c r="E39" i="69" s="1"/>
  <c r="E20" i="68"/>
  <c r="E39" i="68" s="1"/>
  <c r="E20" i="54"/>
  <c r="E39" i="54" s="1"/>
  <c r="E20" i="88"/>
  <c r="E39" i="88" s="1"/>
  <c r="E20" i="87"/>
  <c r="E39" i="87" s="1"/>
  <c r="E20" i="110"/>
  <c r="E39" i="110" s="1"/>
  <c r="E20" i="12"/>
  <c r="E39" i="12" s="1"/>
  <c r="E20" i="99"/>
  <c r="E20" i="111"/>
  <c r="E39" i="111" s="1"/>
  <c r="R20" i="92"/>
  <c r="R39" i="92" s="1"/>
  <c r="R20" i="91"/>
  <c r="R39" i="91" s="1"/>
  <c r="R20" i="69"/>
  <c r="R39" i="69" s="1"/>
  <c r="R20" i="68"/>
  <c r="R39" i="68" s="1"/>
  <c r="R20" i="88"/>
  <c r="R39" i="88" s="1"/>
  <c r="R20" i="54"/>
  <c r="R39" i="54" s="1"/>
  <c r="R20" i="87"/>
  <c r="R39" i="87" s="1"/>
  <c r="R20" i="110"/>
  <c r="R39" i="110" s="1"/>
  <c r="R20" i="12"/>
  <c r="R39" i="12" s="1"/>
  <c r="R20" i="99"/>
  <c r="R20" i="111"/>
  <c r="R39" i="111" s="1"/>
  <c r="E17" i="92"/>
  <c r="E36" i="92" s="1"/>
  <c r="E17" i="91"/>
  <c r="E36" i="91" s="1"/>
  <c r="E17" i="68"/>
  <c r="E36" i="68" s="1"/>
  <c r="E17" i="69"/>
  <c r="E36" i="69" s="1"/>
  <c r="E17" i="54"/>
  <c r="E36" i="54" s="1"/>
  <c r="E17" i="87"/>
  <c r="E36" i="87" s="1"/>
  <c r="E17" i="88"/>
  <c r="E36" i="88" s="1"/>
  <c r="E17" i="12"/>
  <c r="E36" i="12" s="1"/>
  <c r="E17" i="99"/>
  <c r="E17" i="110"/>
  <c r="E36" i="110" s="1"/>
  <c r="E17" i="111"/>
  <c r="E36" i="111" s="1"/>
  <c r="R17" i="92"/>
  <c r="R36" i="92" s="1"/>
  <c r="R17" i="91"/>
  <c r="R36" i="91" s="1"/>
  <c r="R17" i="69"/>
  <c r="R36" i="69" s="1"/>
  <c r="R17" i="68"/>
  <c r="R36" i="68" s="1"/>
  <c r="R17" i="87"/>
  <c r="R36" i="87" s="1"/>
  <c r="R17" i="54"/>
  <c r="R36" i="54" s="1"/>
  <c r="R17" i="12"/>
  <c r="R36" i="12" s="1"/>
  <c r="R17" i="88"/>
  <c r="R36" i="88" s="1"/>
  <c r="R17" i="111"/>
  <c r="R36" i="111" s="1"/>
  <c r="R17" i="99"/>
  <c r="R17" i="110"/>
  <c r="R36" i="110" s="1"/>
  <c r="R9" i="92"/>
  <c r="R28" i="92" s="1"/>
  <c r="R9" i="91"/>
  <c r="R28" i="91" s="1"/>
  <c r="R9" i="69"/>
  <c r="R28" i="69" s="1"/>
  <c r="R9" i="54"/>
  <c r="R28" i="54" s="1"/>
  <c r="R9" i="68"/>
  <c r="R28" i="68" s="1"/>
  <c r="R9" i="88"/>
  <c r="R28" i="88" s="1"/>
  <c r="R9" i="87"/>
  <c r="R28" i="87" s="1"/>
  <c r="R9" i="110"/>
  <c r="R28" i="110" s="1"/>
  <c r="R9" i="12"/>
  <c r="R28" i="12" s="1"/>
  <c r="R9" i="99"/>
  <c r="R9" i="111"/>
  <c r="R28" i="111" s="1"/>
  <c r="E14" i="92"/>
  <c r="E33" i="92" s="1"/>
  <c r="E14" i="91"/>
  <c r="E33" i="91" s="1"/>
  <c r="E14" i="69"/>
  <c r="E33" i="69" s="1"/>
  <c r="E14" i="68"/>
  <c r="E33" i="68" s="1"/>
  <c r="E14" i="54"/>
  <c r="E33" i="54" s="1"/>
  <c r="E14" i="88"/>
  <c r="E33" i="88" s="1"/>
  <c r="E14" i="87"/>
  <c r="E33" i="87" s="1"/>
  <c r="E14" i="110"/>
  <c r="E33" i="110" s="1"/>
  <c r="E14" i="12"/>
  <c r="E33" i="12" s="1"/>
  <c r="E14" i="99"/>
  <c r="E14" i="111"/>
  <c r="E33" i="111" s="1"/>
  <c r="R14" i="92"/>
  <c r="R33" i="92" s="1"/>
  <c r="R14" i="91"/>
  <c r="R33" i="91" s="1"/>
  <c r="R14" i="69"/>
  <c r="R33" i="69" s="1"/>
  <c r="R14" i="68"/>
  <c r="R33" i="68" s="1"/>
  <c r="R14" i="54"/>
  <c r="R33" i="54" s="1"/>
  <c r="R14" i="88"/>
  <c r="R33" i="88" s="1"/>
  <c r="R14" i="110"/>
  <c r="R33" i="110" s="1"/>
  <c r="R14" i="12"/>
  <c r="R33" i="12" s="1"/>
  <c r="R14" i="99"/>
  <c r="R14" i="111"/>
  <c r="R33" i="111" s="1"/>
  <c r="R14" i="87"/>
  <c r="R33" i="87" s="1"/>
  <c r="R8" i="104"/>
  <c r="R26" i="104" s="1"/>
  <c r="R8" i="101"/>
  <c r="R27" i="101" s="1"/>
  <c r="R21" i="3"/>
  <c r="E12" i="3"/>
  <c r="R12" i="3"/>
  <c r="E18" i="3"/>
  <c r="E21" i="3"/>
  <c r="R18" i="3"/>
  <c r="E15" i="3"/>
  <c r="R15" i="3"/>
  <c r="B5" i="105"/>
  <c r="B24" i="105" s="1"/>
  <c r="C5" i="105"/>
  <c r="C24" i="105" s="1"/>
  <c r="D5" i="105"/>
  <c r="D24" i="105" s="1"/>
  <c r="E5" i="105"/>
  <c r="E24" i="105" s="1"/>
  <c r="F5" i="105"/>
  <c r="F24" i="105" s="1"/>
  <c r="G5" i="105"/>
  <c r="G24" i="105" s="1"/>
  <c r="B6" i="105"/>
  <c r="B25" i="105" s="1"/>
  <c r="C6" i="105"/>
  <c r="C25" i="105" s="1"/>
  <c r="D6" i="105"/>
  <c r="D25" i="105" s="1"/>
  <c r="E6" i="105"/>
  <c r="E25" i="105" s="1"/>
  <c r="F6" i="105"/>
  <c r="F25" i="105" s="1"/>
  <c r="G6" i="105"/>
  <c r="G25" i="105" s="1"/>
  <c r="E20" i="102" l="1"/>
  <c r="E38" i="102" s="1"/>
  <c r="E20" i="103"/>
  <c r="E38" i="103" s="1"/>
  <c r="E17" i="102"/>
  <c r="E35" i="102" s="1"/>
  <c r="E17" i="103"/>
  <c r="E35" i="103" s="1"/>
  <c r="R11" i="102"/>
  <c r="R29" i="102" s="1"/>
  <c r="R11" i="103"/>
  <c r="R29" i="103" s="1"/>
  <c r="E9" i="102"/>
  <c r="E27" i="102" s="1"/>
  <c r="E9" i="103"/>
  <c r="E27" i="103" s="1"/>
  <c r="E11" i="102"/>
  <c r="E29" i="102" s="1"/>
  <c r="E11" i="103"/>
  <c r="E29" i="103" s="1"/>
  <c r="R9" i="102"/>
  <c r="R27" i="102" s="1"/>
  <c r="R9" i="103"/>
  <c r="R27" i="103" s="1"/>
  <c r="R14" i="103"/>
  <c r="R32" i="103" s="1"/>
  <c r="R14" i="102"/>
  <c r="R32" i="102" s="1"/>
  <c r="E14" i="102"/>
  <c r="E32" i="102" s="1"/>
  <c r="E14" i="103"/>
  <c r="E32" i="103" s="1"/>
  <c r="R17" i="102"/>
  <c r="R35" i="102" s="1"/>
  <c r="R17" i="103"/>
  <c r="R35" i="103" s="1"/>
  <c r="R20" i="103"/>
  <c r="R38" i="103" s="1"/>
  <c r="R20" i="102"/>
  <c r="R38" i="102" s="1"/>
  <c r="E18" i="92"/>
  <c r="E37" i="92" s="1"/>
  <c r="E18" i="91"/>
  <c r="E37" i="91" s="1"/>
  <c r="E18" i="69"/>
  <c r="E37" i="69" s="1"/>
  <c r="E18" i="68"/>
  <c r="E37" i="68" s="1"/>
  <c r="E18" i="88"/>
  <c r="E37" i="88" s="1"/>
  <c r="E18" i="54"/>
  <c r="E37" i="54" s="1"/>
  <c r="E18" i="87"/>
  <c r="E37" i="87" s="1"/>
  <c r="E18" i="110"/>
  <c r="E37" i="110" s="1"/>
  <c r="E18" i="12"/>
  <c r="E37" i="12" s="1"/>
  <c r="E18" i="99"/>
  <c r="E18" i="111"/>
  <c r="E37" i="111" s="1"/>
  <c r="E11" i="104"/>
  <c r="E29" i="104" s="1"/>
  <c r="E11" i="101"/>
  <c r="E30" i="101" s="1"/>
  <c r="E15" i="92"/>
  <c r="E34" i="92" s="1"/>
  <c r="E15" i="91"/>
  <c r="E34" i="91" s="1"/>
  <c r="E15" i="69"/>
  <c r="E34" i="69" s="1"/>
  <c r="E15" i="68"/>
  <c r="E34" i="68" s="1"/>
  <c r="E15" i="87"/>
  <c r="E34" i="87" s="1"/>
  <c r="E15" i="54"/>
  <c r="E34" i="54" s="1"/>
  <c r="E15" i="12"/>
  <c r="E34" i="12" s="1"/>
  <c r="E15" i="110"/>
  <c r="E34" i="110" s="1"/>
  <c r="E15" i="99"/>
  <c r="E15" i="111"/>
  <c r="E34" i="111" s="1"/>
  <c r="E15" i="88"/>
  <c r="E34" i="88" s="1"/>
  <c r="R12" i="92"/>
  <c r="R31" i="92" s="1"/>
  <c r="R12" i="91"/>
  <c r="R31" i="91" s="1"/>
  <c r="R12" i="69"/>
  <c r="R31" i="69" s="1"/>
  <c r="R12" i="68"/>
  <c r="R31" i="68" s="1"/>
  <c r="R12" i="54"/>
  <c r="R31" i="54" s="1"/>
  <c r="R12" i="87"/>
  <c r="R31" i="87" s="1"/>
  <c r="R12" i="88"/>
  <c r="R31" i="88" s="1"/>
  <c r="R12" i="12"/>
  <c r="R31" i="12" s="1"/>
  <c r="R12" i="99"/>
  <c r="R12" i="111"/>
  <c r="R31" i="111" s="1"/>
  <c r="R12" i="110"/>
  <c r="R31" i="110" s="1"/>
  <c r="E17" i="104"/>
  <c r="E35" i="104" s="1"/>
  <c r="E17" i="101"/>
  <c r="E36" i="101" s="1"/>
  <c r="R20" i="104"/>
  <c r="R38" i="104" s="1"/>
  <c r="R20" i="101"/>
  <c r="R39" i="101" s="1"/>
  <c r="R11" i="104"/>
  <c r="R29" i="104" s="1"/>
  <c r="R11" i="101"/>
  <c r="R30" i="101" s="1"/>
  <c r="R15" i="92"/>
  <c r="R34" i="92" s="1"/>
  <c r="R15" i="69"/>
  <c r="R34" i="69" s="1"/>
  <c r="R15" i="91"/>
  <c r="R34" i="91" s="1"/>
  <c r="R15" i="68"/>
  <c r="R34" i="68" s="1"/>
  <c r="R15" i="54"/>
  <c r="R34" i="54" s="1"/>
  <c r="R15" i="88"/>
  <c r="R34" i="88" s="1"/>
  <c r="R15" i="87"/>
  <c r="R34" i="87" s="1"/>
  <c r="R15" i="110"/>
  <c r="R34" i="110" s="1"/>
  <c r="R15" i="12"/>
  <c r="R34" i="12" s="1"/>
  <c r="R15" i="99"/>
  <c r="R15" i="111"/>
  <c r="R34" i="111" s="1"/>
  <c r="R18" i="92"/>
  <c r="R37" i="92" s="1"/>
  <c r="R18" i="91"/>
  <c r="R37" i="91" s="1"/>
  <c r="R18" i="68"/>
  <c r="R37" i="68" s="1"/>
  <c r="R18" i="69"/>
  <c r="R37" i="69" s="1"/>
  <c r="R18" i="54"/>
  <c r="R37" i="54" s="1"/>
  <c r="R18" i="87"/>
  <c r="R37" i="87" s="1"/>
  <c r="R18" i="88"/>
  <c r="R37" i="88" s="1"/>
  <c r="R18" i="12"/>
  <c r="R37" i="12" s="1"/>
  <c r="R18" i="99"/>
  <c r="R18" i="111"/>
  <c r="R37" i="111" s="1"/>
  <c r="R18" i="110"/>
  <c r="R37" i="110" s="1"/>
  <c r="E12" i="92"/>
  <c r="E31" i="92" s="1"/>
  <c r="E12" i="91"/>
  <c r="E31" i="91" s="1"/>
  <c r="E12" i="69"/>
  <c r="E31" i="69" s="1"/>
  <c r="E12" i="68"/>
  <c r="E31" i="68" s="1"/>
  <c r="E12" i="54"/>
  <c r="E31" i="54" s="1"/>
  <c r="E12" i="88"/>
  <c r="E31" i="88" s="1"/>
  <c r="E12" i="110"/>
  <c r="E31" i="110" s="1"/>
  <c r="E12" i="12"/>
  <c r="E31" i="12" s="1"/>
  <c r="E12" i="99"/>
  <c r="E12" i="111"/>
  <c r="E31" i="111" s="1"/>
  <c r="E12" i="87"/>
  <c r="E31" i="87" s="1"/>
  <c r="R14" i="104"/>
  <c r="R32" i="104" s="1"/>
  <c r="R14" i="101"/>
  <c r="R33" i="101" s="1"/>
  <c r="E14" i="104"/>
  <c r="E32" i="104" s="1"/>
  <c r="E14" i="101"/>
  <c r="E33" i="101" s="1"/>
  <c r="E20" i="104"/>
  <c r="E38" i="104" s="1"/>
  <c r="E20" i="101"/>
  <c r="E39" i="101" s="1"/>
  <c r="E21" i="92"/>
  <c r="E40" i="92" s="1"/>
  <c r="E21" i="69"/>
  <c r="E40" i="69" s="1"/>
  <c r="E21" i="91"/>
  <c r="E40" i="91" s="1"/>
  <c r="E21" i="68"/>
  <c r="E40" i="68" s="1"/>
  <c r="E21" i="54"/>
  <c r="E40" i="54" s="1"/>
  <c r="E21" i="87"/>
  <c r="E40" i="87" s="1"/>
  <c r="E21" i="12"/>
  <c r="E40" i="12" s="1"/>
  <c r="E21" i="88"/>
  <c r="E40" i="88" s="1"/>
  <c r="E21" i="99"/>
  <c r="E21" i="111"/>
  <c r="E40" i="111" s="1"/>
  <c r="E21" i="110"/>
  <c r="E40" i="110" s="1"/>
  <c r="R21" i="92"/>
  <c r="R40" i="92" s="1"/>
  <c r="R21" i="69"/>
  <c r="R40" i="69" s="1"/>
  <c r="R21" i="68"/>
  <c r="R40" i="68" s="1"/>
  <c r="R21" i="91"/>
  <c r="R40" i="91" s="1"/>
  <c r="R21" i="54"/>
  <c r="R40" i="54" s="1"/>
  <c r="R21" i="88"/>
  <c r="R40" i="88" s="1"/>
  <c r="R21" i="87"/>
  <c r="R40" i="87" s="1"/>
  <c r="R21" i="12"/>
  <c r="R40" i="12" s="1"/>
  <c r="R21" i="99"/>
  <c r="R21" i="111"/>
  <c r="R40" i="111" s="1"/>
  <c r="R21" i="110"/>
  <c r="R40" i="110" s="1"/>
  <c r="R9" i="104"/>
  <c r="R27" i="104" s="1"/>
  <c r="R9" i="101"/>
  <c r="R28" i="101" s="1"/>
  <c r="R17" i="104"/>
  <c r="R35" i="104" s="1"/>
  <c r="R17" i="101"/>
  <c r="R36" i="101" s="1"/>
  <c r="E9" i="104"/>
  <c r="E27" i="104" s="1"/>
  <c r="E9" i="101"/>
  <c r="E28" i="101" s="1"/>
  <c r="J8" i="108"/>
  <c r="J8" i="109"/>
  <c r="J27" i="109" s="1"/>
  <c r="I8" i="105"/>
  <c r="I27" i="105" s="1"/>
  <c r="J8" i="107"/>
  <c r="J27" i="107" s="1"/>
  <c r="I8" i="106"/>
  <c r="I27" i="106" s="1"/>
  <c r="B5" i="108"/>
  <c r="C5" i="108"/>
  <c r="D5" i="108"/>
  <c r="E5" i="108"/>
  <c r="F5" i="108"/>
  <c r="G5" i="108"/>
  <c r="B6" i="108"/>
  <c r="C6" i="108"/>
  <c r="D6" i="108"/>
  <c r="E6" i="108"/>
  <c r="F6" i="108"/>
  <c r="G6" i="108"/>
  <c r="R21" i="102" l="1"/>
  <c r="R39" i="102" s="1"/>
  <c r="R21" i="103"/>
  <c r="R39" i="103" s="1"/>
  <c r="E18" i="103"/>
  <c r="E36" i="103" s="1"/>
  <c r="E18" i="102"/>
  <c r="E36" i="102" s="1"/>
  <c r="E21" i="102"/>
  <c r="E39" i="102" s="1"/>
  <c r="E21" i="103"/>
  <c r="E39" i="103" s="1"/>
  <c r="E15" i="102"/>
  <c r="E33" i="102" s="1"/>
  <c r="E15" i="103"/>
  <c r="E33" i="103" s="1"/>
  <c r="R12" i="102"/>
  <c r="R30" i="102" s="1"/>
  <c r="R12" i="103"/>
  <c r="R30" i="103" s="1"/>
  <c r="R15" i="102"/>
  <c r="R33" i="102" s="1"/>
  <c r="R15" i="103"/>
  <c r="R33" i="103" s="1"/>
  <c r="R18" i="102"/>
  <c r="R36" i="102" s="1"/>
  <c r="R18" i="103"/>
  <c r="R36" i="103" s="1"/>
  <c r="E12" i="102"/>
  <c r="E30" i="102" s="1"/>
  <c r="E12" i="103"/>
  <c r="E30" i="103" s="1"/>
  <c r="R15" i="104"/>
  <c r="R33" i="104" s="1"/>
  <c r="R15" i="101"/>
  <c r="R34" i="101" s="1"/>
  <c r="E18" i="104"/>
  <c r="E36" i="104" s="1"/>
  <c r="E18" i="101"/>
  <c r="E37" i="101" s="1"/>
  <c r="R21" i="104"/>
  <c r="R39" i="104" s="1"/>
  <c r="R21" i="101"/>
  <c r="R40" i="101" s="1"/>
  <c r="E21" i="104"/>
  <c r="E39" i="104" s="1"/>
  <c r="E21" i="101"/>
  <c r="E40" i="101" s="1"/>
  <c r="E12" i="101"/>
  <c r="E31" i="101" s="1"/>
  <c r="E12" i="104"/>
  <c r="E30" i="104" s="1"/>
  <c r="R18" i="104"/>
  <c r="R36" i="104" s="1"/>
  <c r="R18" i="101"/>
  <c r="R37" i="101" s="1"/>
  <c r="R12" i="104"/>
  <c r="R30" i="104" s="1"/>
  <c r="R12" i="101"/>
  <c r="R31" i="101" s="1"/>
  <c r="E15" i="104"/>
  <c r="E33" i="104" s="1"/>
  <c r="E15" i="101"/>
  <c r="E34" i="101" s="1"/>
  <c r="I17" i="106"/>
  <c r="I36" i="106" s="1"/>
  <c r="J17" i="108"/>
  <c r="J17" i="109"/>
  <c r="J36" i="109" s="1"/>
  <c r="I17" i="105"/>
  <c r="I36" i="105" s="1"/>
  <c r="J17" i="107"/>
  <c r="J36" i="107" s="1"/>
  <c r="J14" i="108"/>
  <c r="J14" i="109"/>
  <c r="J33" i="109" s="1"/>
  <c r="I14" i="105"/>
  <c r="I33" i="105" s="1"/>
  <c r="J14" i="107"/>
  <c r="J33" i="107" s="1"/>
  <c r="I14" i="106"/>
  <c r="I33" i="106" s="1"/>
  <c r="J9" i="108"/>
  <c r="J9" i="109"/>
  <c r="J28" i="109" s="1"/>
  <c r="I9" i="105"/>
  <c r="I28" i="105" s="1"/>
  <c r="J9" i="107"/>
  <c r="J28" i="107" s="1"/>
  <c r="I9" i="106"/>
  <c r="I28" i="106" s="1"/>
  <c r="J20" i="108"/>
  <c r="J20" i="109"/>
  <c r="J39" i="109" s="1"/>
  <c r="I20" i="105"/>
  <c r="I39" i="105" s="1"/>
  <c r="J20" i="107"/>
  <c r="J39" i="107" s="1"/>
  <c r="I20" i="106"/>
  <c r="I39" i="106" s="1"/>
  <c r="I11" i="106"/>
  <c r="I30" i="106" s="1"/>
  <c r="J11" i="108"/>
  <c r="J11" i="109"/>
  <c r="J30" i="109" s="1"/>
  <c r="I11" i="105"/>
  <c r="I30" i="105" s="1"/>
  <c r="J11" i="107"/>
  <c r="J30" i="107" s="1"/>
  <c r="J18" i="107" l="1"/>
  <c r="J37" i="107" s="1"/>
  <c r="I18" i="106"/>
  <c r="I37" i="106" s="1"/>
  <c r="J18" i="108"/>
  <c r="J18" i="109"/>
  <c r="J37" i="109" s="1"/>
  <c r="I18" i="105"/>
  <c r="I37" i="105" s="1"/>
  <c r="J21" i="108"/>
  <c r="J21" i="109"/>
  <c r="J40" i="109" s="1"/>
  <c r="I21" i="105"/>
  <c r="I40" i="105" s="1"/>
  <c r="J21" i="107"/>
  <c r="J40" i="107" s="1"/>
  <c r="I21" i="106"/>
  <c r="I40" i="106" s="1"/>
  <c r="J15" i="108"/>
  <c r="J15" i="109"/>
  <c r="J34" i="109" s="1"/>
  <c r="I15" i="105"/>
  <c r="I34" i="105" s="1"/>
  <c r="J15" i="107"/>
  <c r="J34" i="107" s="1"/>
  <c r="I15" i="106"/>
  <c r="I34" i="106" s="1"/>
  <c r="J12" i="107"/>
  <c r="J31" i="107" s="1"/>
  <c r="I12" i="106"/>
  <c r="I31" i="106" s="1"/>
  <c r="J12" i="109"/>
  <c r="J31" i="109" s="1"/>
  <c r="J12" i="108"/>
  <c r="I12" i="105"/>
  <c r="I31" i="105" s="1"/>
  <c r="B5" i="109" l="1"/>
  <c r="B24" i="109" s="1"/>
  <c r="C5" i="109"/>
  <c r="C24" i="109" s="1"/>
  <c r="D5" i="109"/>
  <c r="D24" i="109" s="1"/>
  <c r="E5" i="109"/>
  <c r="E24" i="109" s="1"/>
  <c r="F5" i="109"/>
  <c r="F24" i="109" s="1"/>
  <c r="G5" i="109"/>
  <c r="G24" i="109" s="1"/>
  <c r="B6" i="109"/>
  <c r="B25" i="109" s="1"/>
  <c r="C6" i="109"/>
  <c r="C25" i="109" s="1"/>
  <c r="D6" i="109"/>
  <c r="D25" i="109" s="1"/>
  <c r="E6" i="109"/>
  <c r="E25" i="109" s="1"/>
  <c r="F6" i="109"/>
  <c r="F25" i="109" s="1"/>
  <c r="G6" i="109"/>
  <c r="G25" i="109" s="1"/>
  <c r="B5" i="107"/>
  <c r="B24" i="107" s="1"/>
  <c r="C5" i="107"/>
  <c r="C24" i="107" s="1"/>
  <c r="D5" i="107"/>
  <c r="D24" i="107" s="1"/>
  <c r="E5" i="107"/>
  <c r="E24" i="107" s="1"/>
  <c r="F5" i="107"/>
  <c r="F24" i="107" s="1"/>
  <c r="G5" i="107"/>
  <c r="G24" i="107" s="1"/>
  <c r="B6" i="107"/>
  <c r="B25" i="107" s="1"/>
  <c r="C6" i="107"/>
  <c r="C25" i="107" s="1"/>
  <c r="D6" i="107"/>
  <c r="D25" i="107" s="1"/>
  <c r="E6" i="107"/>
  <c r="E25" i="107" s="1"/>
  <c r="F6" i="107"/>
  <c r="F25" i="107" s="1"/>
  <c r="G6" i="107"/>
  <c r="G25" i="107" s="1"/>
  <c r="B5" i="106"/>
  <c r="B24" i="106" s="1"/>
  <c r="C5" i="106"/>
  <c r="C24" i="106" s="1"/>
  <c r="D5" i="106"/>
  <c r="D24" i="106" s="1"/>
  <c r="E5" i="106"/>
  <c r="E24" i="106" s="1"/>
  <c r="F5" i="106"/>
  <c r="F24" i="106" s="1"/>
  <c r="G5" i="106"/>
  <c r="G24" i="106" s="1"/>
  <c r="B6" i="106"/>
  <c r="B25" i="106" s="1"/>
  <c r="C6" i="106"/>
  <c r="C25" i="106" s="1"/>
  <c r="D6" i="106"/>
  <c r="D25" i="106" s="1"/>
  <c r="E6" i="106"/>
  <c r="E25" i="106" s="1"/>
  <c r="F6" i="106"/>
  <c r="F25" i="106" s="1"/>
  <c r="G6" i="106"/>
  <c r="G25" i="106" s="1"/>
  <c r="B8" i="105" l="1"/>
  <c r="B27" i="105" s="1"/>
  <c r="B8" i="108"/>
  <c r="B8" i="109"/>
  <c r="B27" i="109" s="1"/>
  <c r="B8" i="107"/>
  <c r="B27" i="107" s="1"/>
  <c r="B8" i="106"/>
  <c r="B27" i="106" s="1"/>
  <c r="B11" i="105" l="1"/>
  <c r="B30" i="105" s="1"/>
  <c r="B20" i="105"/>
  <c r="B39" i="105" s="1"/>
  <c r="B9" i="105"/>
  <c r="B28" i="105" s="1"/>
  <c r="B17" i="105"/>
  <c r="B36" i="105" s="1"/>
  <c r="B14" i="105"/>
  <c r="B33" i="105" s="1"/>
  <c r="B11" i="108"/>
  <c r="B14" i="108"/>
  <c r="B20" i="108"/>
  <c r="B9" i="108"/>
  <c r="B17" i="108"/>
  <c r="B20" i="109"/>
  <c r="B39" i="109" s="1"/>
  <c r="B20" i="107"/>
  <c r="B39" i="107" s="1"/>
  <c r="B20" i="106"/>
  <c r="B39" i="106" s="1"/>
  <c r="B17" i="109"/>
  <c r="B36" i="109" s="1"/>
  <c r="B17" i="107"/>
  <c r="B36" i="107" s="1"/>
  <c r="B17" i="106"/>
  <c r="B36" i="106" s="1"/>
  <c r="B9" i="109"/>
  <c r="B28" i="109" s="1"/>
  <c r="B9" i="107"/>
  <c r="B28" i="107" s="1"/>
  <c r="B9" i="106"/>
  <c r="B28" i="106" s="1"/>
  <c r="B14" i="109"/>
  <c r="B33" i="109" s="1"/>
  <c r="B14" i="107"/>
  <c r="B33" i="107" s="1"/>
  <c r="B14" i="106"/>
  <c r="B33" i="106" s="1"/>
  <c r="B11" i="109"/>
  <c r="B30" i="109" s="1"/>
  <c r="B11" i="107"/>
  <c r="B30" i="107" s="1"/>
  <c r="B11" i="106"/>
  <c r="B30" i="106" s="1"/>
  <c r="B21" i="105" l="1"/>
  <c r="B40" i="105" s="1"/>
  <c r="B12" i="105"/>
  <c r="B31" i="105" s="1"/>
  <c r="B15" i="105"/>
  <c r="B34" i="105" s="1"/>
  <c r="B18" i="105"/>
  <c r="B37" i="105" s="1"/>
  <c r="B12" i="108"/>
  <c r="B15" i="108"/>
  <c r="B18" i="108"/>
  <c r="B21" i="108"/>
  <c r="B12" i="109"/>
  <c r="B31" i="109" s="1"/>
  <c r="B12" i="107"/>
  <c r="B31" i="107" s="1"/>
  <c r="B12" i="106"/>
  <c r="B31" i="106" s="1"/>
  <c r="B21" i="109"/>
  <c r="B40" i="109" s="1"/>
  <c r="B21" i="107"/>
  <c r="B40" i="107" s="1"/>
  <c r="B21" i="106"/>
  <c r="B40" i="106" s="1"/>
  <c r="B18" i="109"/>
  <c r="B37" i="109" s="1"/>
  <c r="B18" i="107"/>
  <c r="B37" i="107" s="1"/>
  <c r="B18" i="106"/>
  <c r="B37" i="106" s="1"/>
  <c r="B15" i="109"/>
  <c r="B34" i="109" s="1"/>
  <c r="B15" i="107"/>
  <c r="B34" i="107" s="1"/>
  <c r="B15" i="106"/>
  <c r="B34" i="106" s="1"/>
  <c r="G5" i="82" l="1"/>
  <c r="G19" i="82" s="1"/>
  <c r="H5" i="82"/>
  <c r="H19" i="82" s="1"/>
  <c r="I5" i="82"/>
  <c r="I19" i="82" s="1"/>
  <c r="J5" i="82"/>
  <c r="J19" i="82" s="1"/>
  <c r="G6" i="82"/>
  <c r="G20" i="82" s="1"/>
  <c r="H6" i="82"/>
  <c r="H20" i="82" s="1"/>
  <c r="I6" i="82"/>
  <c r="I20" i="82" s="1"/>
  <c r="J6" i="82"/>
  <c r="J20" i="82" s="1"/>
  <c r="G8" i="105" l="1"/>
  <c r="G27" i="105" s="1"/>
  <c r="G8" i="108"/>
  <c r="G8" i="109"/>
  <c r="G27" i="109" s="1"/>
  <c r="G8" i="107"/>
  <c r="G27" i="107" s="1"/>
  <c r="G8" i="106"/>
  <c r="G27" i="106" s="1"/>
  <c r="F5" i="83"/>
  <c r="F19" i="83" s="1"/>
  <c r="G5" i="83"/>
  <c r="G19" i="83" s="1"/>
  <c r="H5" i="83"/>
  <c r="H19" i="83" s="1"/>
  <c r="I5" i="83"/>
  <c r="I19" i="83" s="1"/>
  <c r="J5" i="83"/>
  <c r="J19" i="83" s="1"/>
  <c r="K5" i="83"/>
  <c r="K19" i="83" s="1"/>
  <c r="L5" i="83"/>
  <c r="L19" i="83" s="1"/>
  <c r="M5" i="83"/>
  <c r="M19" i="83" s="1"/>
  <c r="N5" i="83"/>
  <c r="N19" i="83" s="1"/>
  <c r="O5" i="83"/>
  <c r="O19" i="83" s="1"/>
  <c r="P5" i="83"/>
  <c r="P19" i="83" s="1"/>
  <c r="Q5" i="83"/>
  <c r="Q19" i="83" s="1"/>
  <c r="R5" i="83"/>
  <c r="R19" i="83" s="1"/>
  <c r="S5" i="83"/>
  <c r="S19" i="83" s="1"/>
  <c r="T5" i="83"/>
  <c r="T19" i="83" s="1"/>
  <c r="U5" i="83"/>
  <c r="U19" i="83" s="1"/>
  <c r="V5" i="83"/>
  <c r="V19" i="83" s="1"/>
  <c r="W5" i="83"/>
  <c r="W19" i="83" s="1"/>
  <c r="X5" i="83"/>
  <c r="X19" i="83" s="1"/>
  <c r="Y5" i="83"/>
  <c r="Y19" i="83" s="1"/>
  <c r="Z5" i="83"/>
  <c r="Z19" i="83" s="1"/>
  <c r="AA5" i="83"/>
  <c r="AA19" i="83" s="1"/>
  <c r="AB5" i="83"/>
  <c r="AB19" i="83" s="1"/>
  <c r="AC5" i="83"/>
  <c r="AC19" i="83" s="1"/>
  <c r="AD5" i="83"/>
  <c r="AD19" i="83" s="1"/>
  <c r="AE5" i="83"/>
  <c r="AE19" i="83" s="1"/>
  <c r="AF5" i="83"/>
  <c r="AF19" i="83" s="1"/>
  <c r="AG5" i="83"/>
  <c r="AG19" i="83" s="1"/>
  <c r="AH5" i="83"/>
  <c r="AH19" i="83" s="1"/>
  <c r="AI5" i="83"/>
  <c r="AI19" i="83" s="1"/>
  <c r="AJ5" i="83"/>
  <c r="AJ19" i="83" s="1"/>
  <c r="AK5" i="83"/>
  <c r="AK19" i="83" s="1"/>
  <c r="AL5" i="83"/>
  <c r="AL19" i="83" s="1"/>
  <c r="AM5" i="83"/>
  <c r="AM19" i="83" s="1"/>
  <c r="AN5" i="83"/>
  <c r="AN19" i="83" s="1"/>
  <c r="AO5" i="83"/>
  <c r="AO19" i="83" s="1"/>
  <c r="AP5" i="83"/>
  <c r="AP19" i="83" s="1"/>
  <c r="AQ5" i="83"/>
  <c r="AQ19" i="83" s="1"/>
  <c r="AR5" i="83"/>
  <c r="AR19" i="83" s="1"/>
  <c r="AS5" i="83"/>
  <c r="AS19" i="83" s="1"/>
  <c r="AT5" i="83"/>
  <c r="AT19" i="83" s="1"/>
  <c r="AU5" i="83"/>
  <c r="AU19" i="83" s="1"/>
  <c r="F6" i="83"/>
  <c r="F20" i="83" s="1"/>
  <c r="G6" i="83"/>
  <c r="G20" i="83" s="1"/>
  <c r="H6" i="83"/>
  <c r="H20" i="83" s="1"/>
  <c r="I6" i="83"/>
  <c r="I20" i="83" s="1"/>
  <c r="J6" i="83"/>
  <c r="J20" i="83" s="1"/>
  <c r="K6" i="83"/>
  <c r="K20" i="83" s="1"/>
  <c r="L6" i="83"/>
  <c r="L20" i="83" s="1"/>
  <c r="M6" i="83"/>
  <c r="M20" i="83" s="1"/>
  <c r="N6" i="83"/>
  <c r="N20" i="83" s="1"/>
  <c r="O6" i="83"/>
  <c r="O20" i="83" s="1"/>
  <c r="P6" i="83"/>
  <c r="P20" i="83" s="1"/>
  <c r="Q6" i="83"/>
  <c r="Q20" i="83" s="1"/>
  <c r="R6" i="83"/>
  <c r="R20" i="83" s="1"/>
  <c r="S6" i="83"/>
  <c r="S20" i="83" s="1"/>
  <c r="T6" i="83"/>
  <c r="T20" i="83" s="1"/>
  <c r="U6" i="83"/>
  <c r="U20" i="83" s="1"/>
  <c r="V6" i="83"/>
  <c r="V20" i="83" s="1"/>
  <c r="W6" i="83"/>
  <c r="W20" i="83" s="1"/>
  <c r="X6" i="83"/>
  <c r="X20" i="83" s="1"/>
  <c r="Y6" i="83"/>
  <c r="Y20" i="83" s="1"/>
  <c r="Z6" i="83"/>
  <c r="Z20" i="83" s="1"/>
  <c r="AA6" i="83"/>
  <c r="AA20" i="83" s="1"/>
  <c r="AB6" i="83"/>
  <c r="AB20" i="83" s="1"/>
  <c r="AC6" i="83"/>
  <c r="AC20" i="83" s="1"/>
  <c r="AD6" i="83"/>
  <c r="AD20" i="83" s="1"/>
  <c r="AE6" i="83"/>
  <c r="AE20" i="83" s="1"/>
  <c r="AF6" i="83"/>
  <c r="AF20" i="83" s="1"/>
  <c r="AG6" i="83"/>
  <c r="AG20" i="83" s="1"/>
  <c r="AH6" i="83"/>
  <c r="AH20" i="83" s="1"/>
  <c r="AI6" i="83"/>
  <c r="AI20" i="83" s="1"/>
  <c r="AJ6" i="83"/>
  <c r="AJ20" i="83" s="1"/>
  <c r="AK6" i="83"/>
  <c r="AK20" i="83" s="1"/>
  <c r="AL6" i="83"/>
  <c r="AL20" i="83" s="1"/>
  <c r="AM6" i="83"/>
  <c r="AM20" i="83" s="1"/>
  <c r="AN6" i="83"/>
  <c r="AN20" i="83" s="1"/>
  <c r="AO6" i="83"/>
  <c r="AO20" i="83" s="1"/>
  <c r="AP6" i="83"/>
  <c r="AP20" i="83" s="1"/>
  <c r="AQ6" i="83"/>
  <c r="AQ20" i="83" s="1"/>
  <c r="AR6" i="83"/>
  <c r="AR20" i="83" s="1"/>
  <c r="AS6" i="83"/>
  <c r="AS20" i="83" s="1"/>
  <c r="AT6" i="83"/>
  <c r="AT20" i="83" s="1"/>
  <c r="AU6" i="83"/>
  <c r="AU20" i="83" s="1"/>
  <c r="F5" i="89"/>
  <c r="F19" i="89" s="1"/>
  <c r="G5" i="89"/>
  <c r="G19" i="89" s="1"/>
  <c r="H5" i="89"/>
  <c r="H19" i="89" s="1"/>
  <c r="I5" i="89"/>
  <c r="I19" i="89" s="1"/>
  <c r="J5" i="89"/>
  <c r="J19" i="89" s="1"/>
  <c r="K5" i="89"/>
  <c r="K19" i="89" s="1"/>
  <c r="L5" i="89"/>
  <c r="L19" i="89" s="1"/>
  <c r="M5" i="89"/>
  <c r="M19" i="89" s="1"/>
  <c r="N5" i="89"/>
  <c r="N19" i="89" s="1"/>
  <c r="O5" i="89"/>
  <c r="O19" i="89" s="1"/>
  <c r="P5" i="89"/>
  <c r="P19" i="89" s="1"/>
  <c r="Q5" i="89"/>
  <c r="Q19" i="89" s="1"/>
  <c r="R5" i="89"/>
  <c r="R19" i="89" s="1"/>
  <c r="S5" i="89"/>
  <c r="S19" i="89" s="1"/>
  <c r="T5" i="89"/>
  <c r="T19" i="89" s="1"/>
  <c r="U5" i="89"/>
  <c r="U19" i="89" s="1"/>
  <c r="V5" i="89"/>
  <c r="V19" i="89" s="1"/>
  <c r="W5" i="89"/>
  <c r="W19" i="89" s="1"/>
  <c r="X5" i="89"/>
  <c r="X19" i="89" s="1"/>
  <c r="Y5" i="89"/>
  <c r="Y19" i="89" s="1"/>
  <c r="Z5" i="89"/>
  <c r="Z19" i="89" s="1"/>
  <c r="AA5" i="89"/>
  <c r="AA19" i="89" s="1"/>
  <c r="AB5" i="89"/>
  <c r="AB19" i="89" s="1"/>
  <c r="AC5" i="89"/>
  <c r="AC19" i="89" s="1"/>
  <c r="AD5" i="89"/>
  <c r="AD19" i="89" s="1"/>
  <c r="AE5" i="89"/>
  <c r="AE19" i="89" s="1"/>
  <c r="AF5" i="89"/>
  <c r="AF19" i="89" s="1"/>
  <c r="AG5" i="89"/>
  <c r="AG19" i="89" s="1"/>
  <c r="AH5" i="89"/>
  <c r="AH19" i="89" s="1"/>
  <c r="AI5" i="89"/>
  <c r="AI19" i="89" s="1"/>
  <c r="AJ5" i="89"/>
  <c r="AJ19" i="89" s="1"/>
  <c r="AK5" i="89"/>
  <c r="AK19" i="89" s="1"/>
  <c r="AL5" i="89"/>
  <c r="AL19" i="89" s="1"/>
  <c r="AM5" i="89"/>
  <c r="AM19" i="89" s="1"/>
  <c r="AN5" i="89"/>
  <c r="AN19" i="89" s="1"/>
  <c r="AO5" i="89"/>
  <c r="AO19" i="89" s="1"/>
  <c r="AP5" i="89"/>
  <c r="AP19" i="89" s="1"/>
  <c r="AQ5" i="89"/>
  <c r="AQ19" i="89" s="1"/>
  <c r="AR5" i="89"/>
  <c r="AR19" i="89" s="1"/>
  <c r="AS5" i="89"/>
  <c r="AS19" i="89" s="1"/>
  <c r="AT5" i="89"/>
  <c r="AT19" i="89" s="1"/>
  <c r="AU5" i="89"/>
  <c r="AU19" i="89" s="1"/>
  <c r="F6" i="89"/>
  <c r="F20" i="89" s="1"/>
  <c r="G6" i="89"/>
  <c r="G20" i="89" s="1"/>
  <c r="H6" i="89"/>
  <c r="H20" i="89" s="1"/>
  <c r="I6" i="89"/>
  <c r="I20" i="89" s="1"/>
  <c r="J6" i="89"/>
  <c r="J20" i="89" s="1"/>
  <c r="K6" i="89"/>
  <c r="K20" i="89" s="1"/>
  <c r="L6" i="89"/>
  <c r="L20" i="89" s="1"/>
  <c r="M6" i="89"/>
  <c r="M20" i="89" s="1"/>
  <c r="N6" i="89"/>
  <c r="N20" i="89" s="1"/>
  <c r="O6" i="89"/>
  <c r="O20" i="89" s="1"/>
  <c r="P6" i="89"/>
  <c r="P20" i="89" s="1"/>
  <c r="Q6" i="89"/>
  <c r="Q20" i="89" s="1"/>
  <c r="R6" i="89"/>
  <c r="R20" i="89" s="1"/>
  <c r="S6" i="89"/>
  <c r="S20" i="89" s="1"/>
  <c r="T6" i="89"/>
  <c r="T20" i="89" s="1"/>
  <c r="U6" i="89"/>
  <c r="U20" i="89" s="1"/>
  <c r="V6" i="89"/>
  <c r="V20" i="89" s="1"/>
  <c r="W6" i="89"/>
  <c r="W20" i="89" s="1"/>
  <c r="X6" i="89"/>
  <c r="X20" i="89" s="1"/>
  <c r="Y6" i="89"/>
  <c r="Y20" i="89" s="1"/>
  <c r="Z6" i="89"/>
  <c r="Z20" i="89" s="1"/>
  <c r="AA6" i="89"/>
  <c r="AA20" i="89" s="1"/>
  <c r="AB6" i="89"/>
  <c r="AB20" i="89" s="1"/>
  <c r="AC6" i="89"/>
  <c r="AC20" i="89" s="1"/>
  <c r="AD6" i="89"/>
  <c r="AD20" i="89" s="1"/>
  <c r="AE6" i="89"/>
  <c r="AE20" i="89" s="1"/>
  <c r="AF6" i="89"/>
  <c r="AF20" i="89" s="1"/>
  <c r="AG6" i="89"/>
  <c r="AG20" i="89" s="1"/>
  <c r="AH6" i="89"/>
  <c r="AH20" i="89" s="1"/>
  <c r="AI6" i="89"/>
  <c r="AI20" i="89" s="1"/>
  <c r="AJ6" i="89"/>
  <c r="AJ20" i="89" s="1"/>
  <c r="AK6" i="89"/>
  <c r="AK20" i="89" s="1"/>
  <c r="AL6" i="89"/>
  <c r="AL20" i="89" s="1"/>
  <c r="AM6" i="89"/>
  <c r="AM20" i="89" s="1"/>
  <c r="AN6" i="89"/>
  <c r="AN20" i="89" s="1"/>
  <c r="AO6" i="89"/>
  <c r="AO20" i="89" s="1"/>
  <c r="AP6" i="89"/>
  <c r="AP20" i="89" s="1"/>
  <c r="AQ6" i="89"/>
  <c r="AQ20" i="89" s="1"/>
  <c r="AR6" i="89"/>
  <c r="AR20" i="89" s="1"/>
  <c r="AS6" i="89"/>
  <c r="AS20" i="89" s="1"/>
  <c r="AT6" i="89"/>
  <c r="AT20" i="89" s="1"/>
  <c r="AU6" i="89"/>
  <c r="AU20" i="89" s="1"/>
  <c r="F5" i="90"/>
  <c r="F19" i="90" s="1"/>
  <c r="G5" i="90"/>
  <c r="G19" i="90" s="1"/>
  <c r="H5" i="90"/>
  <c r="H19" i="90" s="1"/>
  <c r="I5" i="90"/>
  <c r="I19" i="90" s="1"/>
  <c r="J5" i="90"/>
  <c r="J19" i="90" s="1"/>
  <c r="K5" i="90"/>
  <c r="K19" i="90" s="1"/>
  <c r="L5" i="90"/>
  <c r="L19" i="90" s="1"/>
  <c r="M5" i="90"/>
  <c r="M19" i="90" s="1"/>
  <c r="N5" i="90"/>
  <c r="N19" i="90" s="1"/>
  <c r="O5" i="90"/>
  <c r="O19" i="90" s="1"/>
  <c r="P5" i="90"/>
  <c r="P19" i="90" s="1"/>
  <c r="Q5" i="90"/>
  <c r="Q19" i="90" s="1"/>
  <c r="R5" i="90"/>
  <c r="R19" i="90" s="1"/>
  <c r="S5" i="90"/>
  <c r="S19" i="90" s="1"/>
  <c r="T5" i="90"/>
  <c r="T19" i="90" s="1"/>
  <c r="U5" i="90"/>
  <c r="U19" i="90" s="1"/>
  <c r="V5" i="90"/>
  <c r="V19" i="90" s="1"/>
  <c r="W5" i="90"/>
  <c r="W19" i="90" s="1"/>
  <c r="X5" i="90"/>
  <c r="X19" i="90" s="1"/>
  <c r="Y5" i="90"/>
  <c r="Y19" i="90" s="1"/>
  <c r="Z5" i="90"/>
  <c r="Z19" i="90" s="1"/>
  <c r="AA5" i="90"/>
  <c r="AA19" i="90" s="1"/>
  <c r="AB5" i="90"/>
  <c r="AB19" i="90" s="1"/>
  <c r="AC5" i="90"/>
  <c r="AC19" i="90" s="1"/>
  <c r="AD5" i="90"/>
  <c r="AD19" i="90" s="1"/>
  <c r="AE5" i="90"/>
  <c r="AE19" i="90" s="1"/>
  <c r="AF5" i="90"/>
  <c r="AF19" i="90" s="1"/>
  <c r="AG5" i="90"/>
  <c r="AG19" i="90" s="1"/>
  <c r="AH5" i="90"/>
  <c r="AH19" i="90" s="1"/>
  <c r="AI5" i="90"/>
  <c r="AI19" i="90" s="1"/>
  <c r="AJ5" i="90"/>
  <c r="AJ19" i="90" s="1"/>
  <c r="AK5" i="90"/>
  <c r="AK19" i="90" s="1"/>
  <c r="AL5" i="90"/>
  <c r="AL19" i="90" s="1"/>
  <c r="AM5" i="90"/>
  <c r="AM19" i="90" s="1"/>
  <c r="AN5" i="90"/>
  <c r="AN19" i="90" s="1"/>
  <c r="AO5" i="90"/>
  <c r="AO19" i="90" s="1"/>
  <c r="AP5" i="90"/>
  <c r="AP19" i="90" s="1"/>
  <c r="AQ5" i="90"/>
  <c r="AQ19" i="90" s="1"/>
  <c r="AR5" i="90"/>
  <c r="AR19" i="90" s="1"/>
  <c r="AS5" i="90"/>
  <c r="AS19" i="90" s="1"/>
  <c r="AT5" i="90"/>
  <c r="AT19" i="90" s="1"/>
  <c r="AU5" i="90"/>
  <c r="AU19" i="90" s="1"/>
  <c r="F6" i="90"/>
  <c r="F20" i="90" s="1"/>
  <c r="G6" i="90"/>
  <c r="G20" i="90" s="1"/>
  <c r="H6" i="90"/>
  <c r="H20" i="90" s="1"/>
  <c r="I6" i="90"/>
  <c r="I20" i="90" s="1"/>
  <c r="J6" i="90"/>
  <c r="J20" i="90" s="1"/>
  <c r="K6" i="90"/>
  <c r="K20" i="90" s="1"/>
  <c r="L6" i="90"/>
  <c r="L20" i="90" s="1"/>
  <c r="M6" i="90"/>
  <c r="M20" i="90" s="1"/>
  <c r="N6" i="90"/>
  <c r="N20" i="90" s="1"/>
  <c r="O6" i="90"/>
  <c r="O20" i="90" s="1"/>
  <c r="P6" i="90"/>
  <c r="P20" i="90" s="1"/>
  <c r="Q6" i="90"/>
  <c r="Q20" i="90" s="1"/>
  <c r="R6" i="90"/>
  <c r="R20" i="90" s="1"/>
  <c r="S6" i="90"/>
  <c r="S20" i="90" s="1"/>
  <c r="T6" i="90"/>
  <c r="T20" i="90" s="1"/>
  <c r="U6" i="90"/>
  <c r="U20" i="90" s="1"/>
  <c r="V6" i="90"/>
  <c r="V20" i="90" s="1"/>
  <c r="W6" i="90"/>
  <c r="W20" i="90" s="1"/>
  <c r="X6" i="90"/>
  <c r="X20" i="90" s="1"/>
  <c r="Y6" i="90"/>
  <c r="Y20" i="90" s="1"/>
  <c r="Z6" i="90"/>
  <c r="Z20" i="90" s="1"/>
  <c r="AA6" i="90"/>
  <c r="AA20" i="90" s="1"/>
  <c r="AB6" i="90"/>
  <c r="AB20" i="90" s="1"/>
  <c r="AC6" i="90"/>
  <c r="AC20" i="90" s="1"/>
  <c r="AD6" i="90"/>
  <c r="AD20" i="90" s="1"/>
  <c r="AE6" i="90"/>
  <c r="AE20" i="90" s="1"/>
  <c r="AF6" i="90"/>
  <c r="AF20" i="90" s="1"/>
  <c r="AG6" i="90"/>
  <c r="AG20" i="90" s="1"/>
  <c r="AH6" i="90"/>
  <c r="AH20" i="90" s="1"/>
  <c r="AI6" i="90"/>
  <c r="AI20" i="90" s="1"/>
  <c r="AJ6" i="90"/>
  <c r="AJ20" i="90" s="1"/>
  <c r="AK6" i="90"/>
  <c r="AK20" i="90" s="1"/>
  <c r="AL6" i="90"/>
  <c r="AL20" i="90" s="1"/>
  <c r="AM6" i="90"/>
  <c r="AM20" i="90" s="1"/>
  <c r="AN6" i="90"/>
  <c r="AN20" i="90" s="1"/>
  <c r="AO6" i="90"/>
  <c r="AO20" i="90" s="1"/>
  <c r="AP6" i="90"/>
  <c r="AP20" i="90" s="1"/>
  <c r="AQ6" i="90"/>
  <c r="AQ20" i="90" s="1"/>
  <c r="AR6" i="90"/>
  <c r="AR20" i="90" s="1"/>
  <c r="AS6" i="90"/>
  <c r="AS20" i="90" s="1"/>
  <c r="AT6" i="90"/>
  <c r="AT20" i="90" s="1"/>
  <c r="AU6" i="90"/>
  <c r="AU20" i="90" s="1"/>
  <c r="AQ5" i="82"/>
  <c r="AQ19" i="82" s="1"/>
  <c r="AR5" i="82"/>
  <c r="AR19" i="82" s="1"/>
  <c r="AS5" i="82"/>
  <c r="AS19" i="82" s="1"/>
  <c r="AT5" i="82"/>
  <c r="AT19" i="82" s="1"/>
  <c r="AU5" i="82"/>
  <c r="AU19" i="82" s="1"/>
  <c r="AQ6" i="82"/>
  <c r="AQ20" i="82" s="1"/>
  <c r="AR6" i="82"/>
  <c r="AR20" i="82" s="1"/>
  <c r="AS6" i="82"/>
  <c r="AS20" i="82" s="1"/>
  <c r="AT6" i="82"/>
  <c r="AT20" i="82" s="1"/>
  <c r="AU6" i="82"/>
  <c r="AU20" i="82" s="1"/>
  <c r="F5" i="82"/>
  <c r="F19" i="82" s="1"/>
  <c r="K5" i="82"/>
  <c r="K19" i="82" s="1"/>
  <c r="L5" i="82"/>
  <c r="L19" i="82" s="1"/>
  <c r="M5" i="82"/>
  <c r="M19" i="82" s="1"/>
  <c r="N5" i="82"/>
  <c r="N19" i="82" s="1"/>
  <c r="O5" i="82"/>
  <c r="O19" i="82" s="1"/>
  <c r="P5" i="82"/>
  <c r="P19" i="82" s="1"/>
  <c r="Q5" i="82"/>
  <c r="Q19" i="82" s="1"/>
  <c r="R5" i="82"/>
  <c r="R19" i="82" s="1"/>
  <c r="S5" i="82"/>
  <c r="S19" i="82" s="1"/>
  <c r="T5" i="82"/>
  <c r="U5" i="82"/>
  <c r="U19" i="82" s="1"/>
  <c r="V5" i="82"/>
  <c r="V19" i="82" s="1"/>
  <c r="W5" i="82"/>
  <c r="W19" i="82" s="1"/>
  <c r="X5" i="82"/>
  <c r="X19" i="82" s="1"/>
  <c r="Y5" i="82"/>
  <c r="Y19" i="82" s="1"/>
  <c r="Z5" i="82"/>
  <c r="Z19" i="82" s="1"/>
  <c r="AA5" i="82"/>
  <c r="AA19" i="82" s="1"/>
  <c r="AB5" i="82"/>
  <c r="AB19" i="82" s="1"/>
  <c r="AC5" i="82"/>
  <c r="AC19" i="82" s="1"/>
  <c r="AD5" i="82"/>
  <c r="AD19" i="82" s="1"/>
  <c r="AE5" i="82"/>
  <c r="AE19" i="82" s="1"/>
  <c r="AF5" i="82"/>
  <c r="AF19" i="82" s="1"/>
  <c r="AG5" i="82"/>
  <c r="AG19" i="82" s="1"/>
  <c r="AH5" i="82"/>
  <c r="AH19" i="82" s="1"/>
  <c r="AI5" i="82"/>
  <c r="AI19" i="82" s="1"/>
  <c r="AJ5" i="82"/>
  <c r="AJ19" i="82" s="1"/>
  <c r="AK5" i="82"/>
  <c r="AK19" i="82" s="1"/>
  <c r="AL5" i="82"/>
  <c r="AL19" i="82" s="1"/>
  <c r="AM5" i="82"/>
  <c r="AM19" i="82" s="1"/>
  <c r="AN5" i="82"/>
  <c r="AN19" i="82" s="1"/>
  <c r="AO5" i="82"/>
  <c r="AO19" i="82" s="1"/>
  <c r="AP5" i="82"/>
  <c r="AP19" i="82" s="1"/>
  <c r="F6" i="82"/>
  <c r="F20" i="82" s="1"/>
  <c r="K6" i="82"/>
  <c r="K20" i="82" s="1"/>
  <c r="L6" i="82"/>
  <c r="L20" i="82" s="1"/>
  <c r="M6" i="82"/>
  <c r="M20" i="82" s="1"/>
  <c r="N6" i="82"/>
  <c r="N20" i="82" s="1"/>
  <c r="O6" i="82"/>
  <c r="O20" i="82" s="1"/>
  <c r="P6" i="82"/>
  <c r="P20" i="82" s="1"/>
  <c r="Q6" i="82"/>
  <c r="Q20" i="82" s="1"/>
  <c r="R6" i="82"/>
  <c r="R20" i="82" s="1"/>
  <c r="S6" i="82"/>
  <c r="S20" i="82" s="1"/>
  <c r="T6" i="82"/>
  <c r="T20" i="82" s="1"/>
  <c r="U6" i="82"/>
  <c r="U20" i="82" s="1"/>
  <c r="V6" i="82"/>
  <c r="V20" i="82" s="1"/>
  <c r="W6" i="82"/>
  <c r="W20" i="82" s="1"/>
  <c r="X6" i="82"/>
  <c r="X20" i="82" s="1"/>
  <c r="Y6" i="82"/>
  <c r="Y20" i="82" s="1"/>
  <c r="Z6" i="82"/>
  <c r="Z20" i="82" s="1"/>
  <c r="AA6" i="82"/>
  <c r="AA20" i="82" s="1"/>
  <c r="AB6" i="82"/>
  <c r="AB20" i="82" s="1"/>
  <c r="AC6" i="82"/>
  <c r="AC20" i="82" s="1"/>
  <c r="AD6" i="82"/>
  <c r="AD20" i="82" s="1"/>
  <c r="AE6" i="82"/>
  <c r="AE20" i="82" s="1"/>
  <c r="AF6" i="82"/>
  <c r="AF20" i="82" s="1"/>
  <c r="AG6" i="82"/>
  <c r="AG20" i="82" s="1"/>
  <c r="AH6" i="82"/>
  <c r="AH20" i="82" s="1"/>
  <c r="AI6" i="82"/>
  <c r="AI20" i="82" s="1"/>
  <c r="AJ6" i="82"/>
  <c r="AJ20" i="82" s="1"/>
  <c r="AK6" i="82"/>
  <c r="AK20" i="82" s="1"/>
  <c r="AL6" i="82"/>
  <c r="AL20" i="82" s="1"/>
  <c r="AM6" i="82"/>
  <c r="AM20" i="82" s="1"/>
  <c r="AN6" i="82"/>
  <c r="AN20" i="82" s="1"/>
  <c r="AO6" i="82"/>
  <c r="AO20" i="82" s="1"/>
  <c r="AP6" i="82"/>
  <c r="AP20" i="82" s="1"/>
  <c r="T19" i="82"/>
  <c r="BD8" i="83" l="1"/>
  <c r="BD22" i="83" s="1"/>
  <c r="BD8" i="89"/>
  <c r="BD22" i="89" s="1"/>
  <c r="BD8" i="90"/>
  <c r="BD22" i="90" s="1"/>
  <c r="BD8" i="82"/>
  <c r="BD22" i="82" s="1"/>
  <c r="BC8" i="83"/>
  <c r="BC22" i="83" s="1"/>
  <c r="BC8" i="89"/>
  <c r="BC22" i="89" s="1"/>
  <c r="BC8" i="90"/>
  <c r="BC22" i="90" s="1"/>
  <c r="BC8" i="82"/>
  <c r="BC22" i="82" s="1"/>
  <c r="J8" i="92"/>
  <c r="J27" i="92" s="1"/>
  <c r="J8" i="91"/>
  <c r="J27" i="91" s="1"/>
  <c r="J8" i="69"/>
  <c r="J27" i="69" s="1"/>
  <c r="J8" i="68"/>
  <c r="J27" i="68" s="1"/>
  <c r="J8" i="54"/>
  <c r="J27" i="54" s="1"/>
  <c r="J8" i="88"/>
  <c r="J27" i="88" s="1"/>
  <c r="J8" i="87"/>
  <c r="J27" i="87" s="1"/>
  <c r="J8" i="110"/>
  <c r="J27" i="110" s="1"/>
  <c r="J8" i="12"/>
  <c r="J27" i="12" s="1"/>
  <c r="J8" i="99"/>
  <c r="J8" i="111"/>
  <c r="J27" i="111" s="1"/>
  <c r="I8" i="92"/>
  <c r="I27" i="92" s="1"/>
  <c r="I8" i="91"/>
  <c r="I27" i="91" s="1"/>
  <c r="I8" i="69"/>
  <c r="I27" i="69" s="1"/>
  <c r="I8" i="68"/>
  <c r="I27" i="68" s="1"/>
  <c r="I8" i="54"/>
  <c r="I27" i="54" s="1"/>
  <c r="I8" i="88"/>
  <c r="I27" i="88" s="1"/>
  <c r="I8" i="87"/>
  <c r="I27" i="87" s="1"/>
  <c r="I8" i="110"/>
  <c r="I27" i="110" s="1"/>
  <c r="I8" i="12"/>
  <c r="I27" i="12" s="1"/>
  <c r="I8" i="99"/>
  <c r="I8" i="111"/>
  <c r="I27" i="111" s="1"/>
  <c r="G11" i="105"/>
  <c r="G30" i="105" s="1"/>
  <c r="G9" i="105"/>
  <c r="G28" i="105" s="1"/>
  <c r="G14" i="105"/>
  <c r="G33" i="105" s="1"/>
  <c r="G20" i="105"/>
  <c r="G39" i="105" s="1"/>
  <c r="G17" i="105"/>
  <c r="G36" i="105" s="1"/>
  <c r="G17" i="108"/>
  <c r="G9" i="108"/>
  <c r="G11" i="108"/>
  <c r="G20" i="108"/>
  <c r="G14" i="108"/>
  <c r="G11" i="109"/>
  <c r="G30" i="109" s="1"/>
  <c r="G11" i="107"/>
  <c r="G30" i="107" s="1"/>
  <c r="G11" i="106"/>
  <c r="G30" i="106" s="1"/>
  <c r="G14" i="109"/>
  <c r="G33" i="109" s="1"/>
  <c r="G14" i="107"/>
  <c r="G33" i="107" s="1"/>
  <c r="G14" i="106"/>
  <c r="G33" i="106" s="1"/>
  <c r="G20" i="109"/>
  <c r="G39" i="109" s="1"/>
  <c r="G20" i="107"/>
  <c r="G39" i="107" s="1"/>
  <c r="G20" i="106"/>
  <c r="G39" i="106" s="1"/>
  <c r="G9" i="109"/>
  <c r="G28" i="109" s="1"/>
  <c r="G9" i="107"/>
  <c r="G28" i="107" s="1"/>
  <c r="G9" i="106"/>
  <c r="G28" i="106" s="1"/>
  <c r="G17" i="109"/>
  <c r="G36" i="109" s="1"/>
  <c r="G17" i="107"/>
  <c r="G36" i="107" s="1"/>
  <c r="G17" i="106"/>
  <c r="G36" i="106" s="1"/>
  <c r="J11" i="3"/>
  <c r="J20" i="3"/>
  <c r="J17" i="3"/>
  <c r="J14" i="3"/>
  <c r="I14" i="3"/>
  <c r="I20" i="3"/>
  <c r="I9" i="3"/>
  <c r="I11" i="3"/>
  <c r="I17" i="3"/>
  <c r="J9" i="3"/>
  <c r="BD14" i="83" l="1"/>
  <c r="BD28" i="83" s="1"/>
  <c r="BD14" i="89"/>
  <c r="BD28" i="89" s="1"/>
  <c r="BD14" i="90"/>
  <c r="BD28" i="90" s="1"/>
  <c r="BD14" i="82"/>
  <c r="BD28" i="82" s="1"/>
  <c r="BH8" i="83"/>
  <c r="BH22" i="83" s="1"/>
  <c r="BH8" i="89"/>
  <c r="BH22" i="89" s="1"/>
  <c r="BH8" i="90"/>
  <c r="BH22" i="90" s="1"/>
  <c r="BH8" i="82"/>
  <c r="BH22" i="82" s="1"/>
  <c r="BD16" i="89"/>
  <c r="BD30" i="89" s="1"/>
  <c r="BD16" i="83"/>
  <c r="BD30" i="83" s="1"/>
  <c r="BD16" i="82"/>
  <c r="BD30" i="82" s="1"/>
  <c r="BD16" i="90"/>
  <c r="BD30" i="90" s="1"/>
  <c r="J8" i="102"/>
  <c r="J26" i="102" s="1"/>
  <c r="J8" i="103"/>
  <c r="J26" i="103" s="1"/>
  <c r="BK8" i="83"/>
  <c r="BK22" i="83" s="1"/>
  <c r="BK8" i="90"/>
  <c r="BK22" i="90" s="1"/>
  <c r="BK8" i="89"/>
  <c r="BK22" i="89" s="1"/>
  <c r="BK8" i="82"/>
  <c r="BK22" i="82" s="1"/>
  <c r="BC12" i="83"/>
  <c r="BC26" i="83" s="1"/>
  <c r="BC12" i="89"/>
  <c r="BC26" i="89" s="1"/>
  <c r="BC12" i="90"/>
  <c r="BC26" i="90" s="1"/>
  <c r="BC12" i="82"/>
  <c r="BC26" i="82" s="1"/>
  <c r="BQ8" i="89"/>
  <c r="BQ22" i="89" s="1"/>
  <c r="BQ8" i="90"/>
  <c r="BQ22" i="90" s="1"/>
  <c r="BQ8" i="83"/>
  <c r="BQ22" i="83" s="1"/>
  <c r="BQ8" i="82"/>
  <c r="BQ22" i="82" s="1"/>
  <c r="BG8" i="83"/>
  <c r="BG22" i="83" s="1"/>
  <c r="BG8" i="89"/>
  <c r="BG22" i="89" s="1"/>
  <c r="BG8" i="90"/>
  <c r="BG22" i="90" s="1"/>
  <c r="BG8" i="82"/>
  <c r="BG22" i="82" s="1"/>
  <c r="BC14" i="83"/>
  <c r="BC28" i="83" s="1"/>
  <c r="BC14" i="89"/>
  <c r="BC28" i="89" s="1"/>
  <c r="BC14" i="90"/>
  <c r="BC28" i="90" s="1"/>
  <c r="BC14" i="82"/>
  <c r="BC28" i="82" s="1"/>
  <c r="BD10" i="83"/>
  <c r="BD24" i="83" s="1"/>
  <c r="BD10" i="89"/>
  <c r="BD24" i="89" s="1"/>
  <c r="BD10" i="90"/>
  <c r="BD24" i="90" s="1"/>
  <c r="BD10" i="82"/>
  <c r="BD24" i="82" s="1"/>
  <c r="BJ8" i="83"/>
  <c r="BJ22" i="83" s="1"/>
  <c r="BJ8" i="89"/>
  <c r="BJ22" i="89" s="1"/>
  <c r="BJ8" i="90"/>
  <c r="BJ22" i="90" s="1"/>
  <c r="BJ8" i="82"/>
  <c r="BJ22" i="82" s="1"/>
  <c r="BP8" i="89"/>
  <c r="BP22" i="89" s="1"/>
  <c r="BP8" i="83"/>
  <c r="BP22" i="83" s="1"/>
  <c r="BP8" i="82"/>
  <c r="BP22" i="82" s="1"/>
  <c r="BP8" i="90"/>
  <c r="BP22" i="90" s="1"/>
  <c r="BE8" i="83"/>
  <c r="BE22" i="83" s="1"/>
  <c r="BE8" i="89"/>
  <c r="BE22" i="89" s="1"/>
  <c r="BE8" i="90"/>
  <c r="BE22" i="90" s="1"/>
  <c r="BE8" i="82"/>
  <c r="BE22" i="82" s="1"/>
  <c r="BC10" i="83"/>
  <c r="BC24" i="83" s="1"/>
  <c r="BC10" i="89"/>
  <c r="BC24" i="89" s="1"/>
  <c r="BC10" i="82"/>
  <c r="BC24" i="82" s="1"/>
  <c r="BC10" i="90"/>
  <c r="BC24" i="90" s="1"/>
  <c r="AX8" i="83"/>
  <c r="AX22" i="83" s="1"/>
  <c r="AX8" i="82"/>
  <c r="AX22" i="82" s="1"/>
  <c r="AX8" i="89"/>
  <c r="AX22" i="89" s="1"/>
  <c r="AX8" i="90"/>
  <c r="AX22" i="90" s="1"/>
  <c r="BN8" i="83"/>
  <c r="BN22" i="83" s="1"/>
  <c r="BN8" i="82"/>
  <c r="BN22" i="82" s="1"/>
  <c r="BN8" i="90"/>
  <c r="BN22" i="90" s="1"/>
  <c r="BN8" i="89"/>
  <c r="BN22" i="89" s="1"/>
  <c r="BB8" i="83"/>
  <c r="BB22" i="83" s="1"/>
  <c r="BB8" i="89"/>
  <c r="BB22" i="89" s="1"/>
  <c r="BB8" i="90"/>
  <c r="BB22" i="90" s="1"/>
  <c r="BB8" i="82"/>
  <c r="BB22" i="82" s="1"/>
  <c r="AW8" i="83"/>
  <c r="AW22" i="83" s="1"/>
  <c r="AW8" i="89"/>
  <c r="AW22" i="89" s="1"/>
  <c r="AW8" i="90"/>
  <c r="AW22" i="90" s="1"/>
  <c r="AW8" i="82"/>
  <c r="AW22" i="82" s="1"/>
  <c r="BD12" i="83"/>
  <c r="BD26" i="83" s="1"/>
  <c r="BD12" i="89"/>
  <c r="BD26" i="89" s="1"/>
  <c r="BD12" i="90"/>
  <c r="BD26" i="90" s="1"/>
  <c r="BD12" i="82"/>
  <c r="BD26" i="82" s="1"/>
  <c r="BI8" i="83"/>
  <c r="BI22" i="83" s="1"/>
  <c r="BI8" i="89"/>
  <c r="BI22" i="89" s="1"/>
  <c r="BI8" i="90"/>
  <c r="BI22" i="90" s="1"/>
  <c r="BI8" i="82"/>
  <c r="BI22" i="82" s="1"/>
  <c r="BM8" i="83"/>
  <c r="BM22" i="83" s="1"/>
  <c r="BM8" i="90"/>
  <c r="BM22" i="90" s="1"/>
  <c r="BM8" i="89"/>
  <c r="BM22" i="89" s="1"/>
  <c r="BM8" i="82"/>
  <c r="BM22" i="82" s="1"/>
  <c r="BA8" i="89"/>
  <c r="BA22" i="89" s="1"/>
  <c r="BA8" i="90"/>
  <c r="BA22" i="90" s="1"/>
  <c r="BA8" i="82"/>
  <c r="BA22" i="82" s="1"/>
  <c r="BA8" i="83"/>
  <c r="BA22" i="83" s="1"/>
  <c r="BC16" i="89"/>
  <c r="BC30" i="89" s="1"/>
  <c r="BC16" i="83"/>
  <c r="BC30" i="83" s="1"/>
  <c r="BC16" i="82"/>
  <c r="BC30" i="82" s="1"/>
  <c r="BC16" i="90"/>
  <c r="BC30" i="90" s="1"/>
  <c r="I8" i="103"/>
  <c r="I26" i="103" s="1"/>
  <c r="I8" i="102"/>
  <c r="I26" i="102" s="1"/>
  <c r="Q8" i="92"/>
  <c r="Q27" i="92" s="1"/>
  <c r="Q8" i="91"/>
  <c r="Q27" i="91" s="1"/>
  <c r="Q8" i="69"/>
  <c r="Q27" i="69" s="1"/>
  <c r="Q8" i="68"/>
  <c r="Q27" i="68" s="1"/>
  <c r="Q8" i="54"/>
  <c r="Q27" i="54" s="1"/>
  <c r="Q8" i="88"/>
  <c r="Q27" i="88" s="1"/>
  <c r="Q8" i="87"/>
  <c r="Q27" i="87" s="1"/>
  <c r="Q8" i="110"/>
  <c r="Q27" i="110" s="1"/>
  <c r="Q8" i="12"/>
  <c r="Q27" i="12" s="1"/>
  <c r="Q8" i="99"/>
  <c r="Q8" i="111"/>
  <c r="Q27" i="111" s="1"/>
  <c r="M8" i="91"/>
  <c r="M27" i="91" s="1"/>
  <c r="M8" i="92"/>
  <c r="M27" i="92" s="1"/>
  <c r="M8" i="69"/>
  <c r="M27" i="69" s="1"/>
  <c r="M8" i="68"/>
  <c r="M27" i="68" s="1"/>
  <c r="M8" i="54"/>
  <c r="M27" i="54" s="1"/>
  <c r="M8" i="88"/>
  <c r="M27" i="88" s="1"/>
  <c r="M8" i="87"/>
  <c r="M27" i="87" s="1"/>
  <c r="M8" i="110"/>
  <c r="M27" i="110" s="1"/>
  <c r="M8" i="12"/>
  <c r="M27" i="12" s="1"/>
  <c r="M8" i="99"/>
  <c r="M8" i="111"/>
  <c r="M27" i="111" s="1"/>
  <c r="D8" i="92"/>
  <c r="D27" i="92" s="1"/>
  <c r="D8" i="91"/>
  <c r="D27" i="91" s="1"/>
  <c r="D8" i="68"/>
  <c r="D27" i="68" s="1"/>
  <c r="D8" i="69"/>
  <c r="D27" i="69" s="1"/>
  <c r="D8" i="87"/>
  <c r="D27" i="87" s="1"/>
  <c r="D8" i="54"/>
  <c r="D27" i="54" s="1"/>
  <c r="D8" i="12"/>
  <c r="D27" i="12" s="1"/>
  <c r="D8" i="99"/>
  <c r="D8" i="111"/>
  <c r="D27" i="111" s="1"/>
  <c r="D8" i="88"/>
  <c r="D27" i="88" s="1"/>
  <c r="D8" i="110"/>
  <c r="D27" i="110" s="1"/>
  <c r="I17" i="92"/>
  <c r="I36" i="92" s="1"/>
  <c r="I17" i="91"/>
  <c r="I36" i="91" s="1"/>
  <c r="I17" i="69"/>
  <c r="I36" i="69" s="1"/>
  <c r="I17" i="68"/>
  <c r="I36" i="68" s="1"/>
  <c r="I17" i="54"/>
  <c r="I36" i="54" s="1"/>
  <c r="I17" i="87"/>
  <c r="I36" i="87" s="1"/>
  <c r="I17" i="88"/>
  <c r="I36" i="88" s="1"/>
  <c r="I17" i="12"/>
  <c r="I36" i="12" s="1"/>
  <c r="I17" i="99"/>
  <c r="I17" i="111"/>
  <c r="I36" i="111" s="1"/>
  <c r="I17" i="110"/>
  <c r="I36" i="110" s="1"/>
  <c r="I14" i="92"/>
  <c r="I33" i="92" s="1"/>
  <c r="I14" i="91"/>
  <c r="I33" i="91" s="1"/>
  <c r="I14" i="69"/>
  <c r="I33" i="69" s="1"/>
  <c r="I14" i="68"/>
  <c r="I33" i="68" s="1"/>
  <c r="I14" i="54"/>
  <c r="I33" i="54" s="1"/>
  <c r="I14" i="88"/>
  <c r="I33" i="88" s="1"/>
  <c r="I14" i="87"/>
  <c r="I33" i="87" s="1"/>
  <c r="I14" i="110"/>
  <c r="I33" i="110" s="1"/>
  <c r="I14" i="12"/>
  <c r="I33" i="12" s="1"/>
  <c r="I14" i="99"/>
  <c r="I14" i="111"/>
  <c r="I33" i="111" s="1"/>
  <c r="J11" i="92"/>
  <c r="J30" i="92" s="1"/>
  <c r="J11" i="69"/>
  <c r="J30" i="69" s="1"/>
  <c r="J11" i="91"/>
  <c r="J30" i="91" s="1"/>
  <c r="J11" i="68"/>
  <c r="J30" i="68" s="1"/>
  <c r="J11" i="54"/>
  <c r="J30" i="54" s="1"/>
  <c r="J11" i="87"/>
  <c r="J30" i="87" s="1"/>
  <c r="J11" i="12"/>
  <c r="J30" i="12" s="1"/>
  <c r="J11" i="88"/>
  <c r="J30" i="88" s="1"/>
  <c r="J11" i="110"/>
  <c r="J30" i="110" s="1"/>
  <c r="J11" i="99"/>
  <c r="J11" i="111"/>
  <c r="J30" i="111" s="1"/>
  <c r="J8" i="104"/>
  <c r="J26" i="104" s="1"/>
  <c r="J8" i="101"/>
  <c r="J27" i="101" s="1"/>
  <c r="V8" i="92"/>
  <c r="V27" i="92" s="1"/>
  <c r="V8" i="91"/>
  <c r="V27" i="91" s="1"/>
  <c r="V8" i="69"/>
  <c r="V27" i="69" s="1"/>
  <c r="V8" i="68"/>
  <c r="V27" i="68" s="1"/>
  <c r="V8" i="54"/>
  <c r="V27" i="54" s="1"/>
  <c r="V8" i="88"/>
  <c r="V27" i="88" s="1"/>
  <c r="V8" i="87"/>
  <c r="V27" i="87" s="1"/>
  <c r="V8" i="110"/>
  <c r="V27" i="110" s="1"/>
  <c r="V8" i="99"/>
  <c r="V8" i="111"/>
  <c r="V27" i="111" s="1"/>
  <c r="V8" i="12"/>
  <c r="V27" i="12" s="1"/>
  <c r="P8" i="92"/>
  <c r="P27" i="92" s="1"/>
  <c r="P8" i="91"/>
  <c r="P27" i="91" s="1"/>
  <c r="P8" i="69"/>
  <c r="P27" i="69" s="1"/>
  <c r="P8" i="68"/>
  <c r="P27" i="68" s="1"/>
  <c r="P8" i="54"/>
  <c r="P27" i="54" s="1"/>
  <c r="P8" i="87"/>
  <c r="P27" i="87" s="1"/>
  <c r="P8" i="12"/>
  <c r="P27" i="12" s="1"/>
  <c r="P8" i="88"/>
  <c r="P27" i="88" s="1"/>
  <c r="P8" i="99"/>
  <c r="P8" i="111"/>
  <c r="P27" i="111" s="1"/>
  <c r="P8" i="110"/>
  <c r="P27" i="110" s="1"/>
  <c r="K8" i="92"/>
  <c r="K27" i="92" s="1"/>
  <c r="K8" i="91"/>
  <c r="K27" i="91" s="1"/>
  <c r="K8" i="69"/>
  <c r="K27" i="69" s="1"/>
  <c r="K8" i="68"/>
  <c r="K27" i="68" s="1"/>
  <c r="K8" i="54"/>
  <c r="K27" i="54" s="1"/>
  <c r="K8" i="87"/>
  <c r="K27" i="87" s="1"/>
  <c r="K8" i="88"/>
  <c r="K27" i="88" s="1"/>
  <c r="K8" i="12"/>
  <c r="K27" i="12" s="1"/>
  <c r="K8" i="99"/>
  <c r="K8" i="111"/>
  <c r="K27" i="111" s="1"/>
  <c r="K8" i="110"/>
  <c r="K27" i="110" s="1"/>
  <c r="C8" i="92"/>
  <c r="C27" i="92" s="1"/>
  <c r="C8" i="68"/>
  <c r="C27" i="68" s="1"/>
  <c r="C8" i="69"/>
  <c r="C27" i="69" s="1"/>
  <c r="C8" i="91"/>
  <c r="C27" i="91" s="1"/>
  <c r="C8" i="54"/>
  <c r="C27" i="54" s="1"/>
  <c r="C8" i="87"/>
  <c r="C27" i="87" s="1"/>
  <c r="C8" i="88"/>
  <c r="C27" i="88" s="1"/>
  <c r="C8" i="12"/>
  <c r="C27" i="12" s="1"/>
  <c r="C8" i="99"/>
  <c r="C8" i="111"/>
  <c r="C27" i="111" s="1"/>
  <c r="C8" i="110"/>
  <c r="C27" i="110" s="1"/>
  <c r="I11" i="92"/>
  <c r="I30" i="92" s="1"/>
  <c r="I11" i="91"/>
  <c r="I30" i="91" s="1"/>
  <c r="I11" i="68"/>
  <c r="I30" i="68" s="1"/>
  <c r="I11" i="69"/>
  <c r="I30" i="69" s="1"/>
  <c r="I11" i="54"/>
  <c r="I30" i="54" s="1"/>
  <c r="I11" i="87"/>
  <c r="I30" i="87" s="1"/>
  <c r="I11" i="88"/>
  <c r="I30" i="88" s="1"/>
  <c r="I11" i="12"/>
  <c r="I30" i="12" s="1"/>
  <c r="I11" i="99"/>
  <c r="I11" i="111"/>
  <c r="I30" i="111" s="1"/>
  <c r="I11" i="110"/>
  <c r="I30" i="110" s="1"/>
  <c r="J14" i="92"/>
  <c r="J33" i="92" s="1"/>
  <c r="J14" i="69"/>
  <c r="J33" i="69" s="1"/>
  <c r="J14" i="91"/>
  <c r="J33" i="91" s="1"/>
  <c r="J14" i="68"/>
  <c r="J33" i="68" s="1"/>
  <c r="J14" i="54"/>
  <c r="J33" i="54" s="1"/>
  <c r="J14" i="88"/>
  <c r="J33" i="88" s="1"/>
  <c r="J14" i="87"/>
  <c r="J33" i="87" s="1"/>
  <c r="J14" i="110"/>
  <c r="J33" i="110" s="1"/>
  <c r="J14" i="99"/>
  <c r="J14" i="111"/>
  <c r="J33" i="111" s="1"/>
  <c r="J14" i="12"/>
  <c r="J33" i="12" s="1"/>
  <c r="T8" i="92"/>
  <c r="T27" i="92" s="1"/>
  <c r="T8" i="91"/>
  <c r="T27" i="91" s="1"/>
  <c r="T8" i="69"/>
  <c r="T27" i="69" s="1"/>
  <c r="T8" i="68"/>
  <c r="T27" i="68" s="1"/>
  <c r="T8" i="87"/>
  <c r="T27" i="87" s="1"/>
  <c r="T8" i="54"/>
  <c r="T27" i="54" s="1"/>
  <c r="T8" i="12"/>
  <c r="T27" i="12" s="1"/>
  <c r="T8" i="99"/>
  <c r="T8" i="111"/>
  <c r="T27" i="111" s="1"/>
  <c r="T8" i="110"/>
  <c r="T27" i="110" s="1"/>
  <c r="T8" i="88"/>
  <c r="T27" i="88" s="1"/>
  <c r="O8" i="92"/>
  <c r="O27" i="92" s="1"/>
  <c r="O8" i="91"/>
  <c r="O27" i="91" s="1"/>
  <c r="O8" i="68"/>
  <c r="O27" i="68" s="1"/>
  <c r="O8" i="69"/>
  <c r="O27" i="69" s="1"/>
  <c r="O8" i="54"/>
  <c r="O27" i="54" s="1"/>
  <c r="O8" i="87"/>
  <c r="O27" i="87" s="1"/>
  <c r="O8" i="88"/>
  <c r="O27" i="88" s="1"/>
  <c r="O8" i="12"/>
  <c r="O27" i="12" s="1"/>
  <c r="O8" i="99"/>
  <c r="O8" i="111"/>
  <c r="O27" i="111" s="1"/>
  <c r="O8" i="110"/>
  <c r="O27" i="110" s="1"/>
  <c r="H8" i="92"/>
  <c r="H27" i="92" s="1"/>
  <c r="H8" i="91"/>
  <c r="H27" i="91" s="1"/>
  <c r="H8" i="69"/>
  <c r="H27" i="69" s="1"/>
  <c r="H8" i="68"/>
  <c r="H27" i="68" s="1"/>
  <c r="H8" i="87"/>
  <c r="H27" i="87" s="1"/>
  <c r="H8" i="88"/>
  <c r="H27" i="88" s="1"/>
  <c r="H8" i="12"/>
  <c r="H27" i="12" s="1"/>
  <c r="H8" i="54"/>
  <c r="H27" i="54" s="1"/>
  <c r="H8" i="99"/>
  <c r="H8" i="111"/>
  <c r="H27" i="111" s="1"/>
  <c r="H8" i="110"/>
  <c r="H27" i="110" s="1"/>
  <c r="I9" i="92"/>
  <c r="I28" i="92" s="1"/>
  <c r="I9" i="91"/>
  <c r="I28" i="91" s="1"/>
  <c r="I9" i="69"/>
  <c r="I28" i="69" s="1"/>
  <c r="I9" i="68"/>
  <c r="I28" i="68" s="1"/>
  <c r="I9" i="54"/>
  <c r="I28" i="54" s="1"/>
  <c r="I9" i="87"/>
  <c r="I28" i="87" s="1"/>
  <c r="I9" i="88"/>
  <c r="I28" i="88" s="1"/>
  <c r="I9" i="12"/>
  <c r="I28" i="12" s="1"/>
  <c r="I9" i="110"/>
  <c r="I28" i="110" s="1"/>
  <c r="I9" i="111"/>
  <c r="I28" i="111" s="1"/>
  <c r="I9" i="99"/>
  <c r="J17" i="92"/>
  <c r="J36" i="92" s="1"/>
  <c r="J17" i="91"/>
  <c r="J36" i="91" s="1"/>
  <c r="J17" i="68"/>
  <c r="J36" i="68" s="1"/>
  <c r="J17" i="69"/>
  <c r="J36" i="69" s="1"/>
  <c r="J17" i="87"/>
  <c r="J36" i="87" s="1"/>
  <c r="J17" i="88"/>
  <c r="J36" i="88" s="1"/>
  <c r="J17" i="12"/>
  <c r="J36" i="12" s="1"/>
  <c r="J17" i="99"/>
  <c r="J17" i="110"/>
  <c r="J36" i="110" s="1"/>
  <c r="J17" i="54"/>
  <c r="J36" i="54" s="1"/>
  <c r="J17" i="111"/>
  <c r="J36" i="111" s="1"/>
  <c r="W8" i="92"/>
  <c r="W27" i="92" s="1"/>
  <c r="W8" i="91"/>
  <c r="W27" i="91" s="1"/>
  <c r="W8" i="69"/>
  <c r="W27" i="69" s="1"/>
  <c r="W8" i="68"/>
  <c r="W27" i="68" s="1"/>
  <c r="W8" i="54"/>
  <c r="W27" i="54" s="1"/>
  <c r="W8" i="87"/>
  <c r="W27" i="87" s="1"/>
  <c r="W8" i="88"/>
  <c r="W27" i="88" s="1"/>
  <c r="W8" i="12"/>
  <c r="W27" i="12" s="1"/>
  <c r="W8" i="99"/>
  <c r="W8" i="111"/>
  <c r="W27" i="111" s="1"/>
  <c r="W8" i="110"/>
  <c r="W27" i="110" s="1"/>
  <c r="S8" i="92"/>
  <c r="S27" i="92" s="1"/>
  <c r="S8" i="91"/>
  <c r="S27" i="91" s="1"/>
  <c r="S8" i="69"/>
  <c r="S27" i="69" s="1"/>
  <c r="S8" i="68"/>
  <c r="S27" i="68" s="1"/>
  <c r="S8" i="54"/>
  <c r="S27" i="54" s="1"/>
  <c r="S8" i="87"/>
  <c r="S27" i="87" s="1"/>
  <c r="S8" i="88"/>
  <c r="S27" i="88" s="1"/>
  <c r="S8" i="12"/>
  <c r="S27" i="12" s="1"/>
  <c r="S8" i="99"/>
  <c r="S8" i="111"/>
  <c r="S27" i="111" s="1"/>
  <c r="S8" i="110"/>
  <c r="S27" i="110" s="1"/>
  <c r="N8" i="92"/>
  <c r="N27" i="92" s="1"/>
  <c r="N8" i="91"/>
  <c r="N27" i="91" s="1"/>
  <c r="N8" i="69"/>
  <c r="N27" i="69" s="1"/>
  <c r="N8" i="68"/>
  <c r="N27" i="68" s="1"/>
  <c r="N8" i="54"/>
  <c r="N27" i="54" s="1"/>
  <c r="N8" i="88"/>
  <c r="N27" i="88" s="1"/>
  <c r="N8" i="110"/>
  <c r="N27" i="110" s="1"/>
  <c r="N8" i="99"/>
  <c r="N8" i="111"/>
  <c r="N27" i="111" s="1"/>
  <c r="N8" i="12"/>
  <c r="N27" i="12" s="1"/>
  <c r="N8" i="87"/>
  <c r="N27" i="87" s="1"/>
  <c r="G8" i="92"/>
  <c r="G27" i="92" s="1"/>
  <c r="G8" i="69"/>
  <c r="G27" i="69" s="1"/>
  <c r="G8" i="68"/>
  <c r="G27" i="68" s="1"/>
  <c r="G8" i="91"/>
  <c r="G27" i="91" s="1"/>
  <c r="G8" i="54"/>
  <c r="G27" i="54" s="1"/>
  <c r="G8" i="87"/>
  <c r="G27" i="87" s="1"/>
  <c r="G8" i="88"/>
  <c r="G27" i="88" s="1"/>
  <c r="G8" i="12"/>
  <c r="G27" i="12" s="1"/>
  <c r="G8" i="99"/>
  <c r="G8" i="111"/>
  <c r="G27" i="111" s="1"/>
  <c r="G8" i="110"/>
  <c r="G27" i="110" s="1"/>
  <c r="J9" i="92"/>
  <c r="J28" i="92" s="1"/>
  <c r="J9" i="69"/>
  <c r="J28" i="69" s="1"/>
  <c r="J9" i="68"/>
  <c r="J28" i="68" s="1"/>
  <c r="J9" i="91"/>
  <c r="J28" i="91" s="1"/>
  <c r="J9" i="54"/>
  <c r="J28" i="54" s="1"/>
  <c r="J9" i="88"/>
  <c r="J28" i="88" s="1"/>
  <c r="J9" i="87"/>
  <c r="J28" i="87" s="1"/>
  <c r="J9" i="110"/>
  <c r="J28" i="110" s="1"/>
  <c r="J9" i="12"/>
  <c r="J28" i="12" s="1"/>
  <c r="J9" i="99"/>
  <c r="J9" i="111"/>
  <c r="J28" i="111" s="1"/>
  <c r="I20" i="92"/>
  <c r="I39" i="92" s="1"/>
  <c r="I20" i="91"/>
  <c r="I39" i="91" s="1"/>
  <c r="I20" i="69"/>
  <c r="I39" i="69" s="1"/>
  <c r="I20" i="54"/>
  <c r="I39" i="54" s="1"/>
  <c r="I20" i="88"/>
  <c r="I39" i="88" s="1"/>
  <c r="I20" i="68"/>
  <c r="I39" i="68" s="1"/>
  <c r="I20" i="87"/>
  <c r="I39" i="87" s="1"/>
  <c r="I20" i="110"/>
  <c r="I39" i="110" s="1"/>
  <c r="I20" i="12"/>
  <c r="I39" i="12" s="1"/>
  <c r="I20" i="99"/>
  <c r="I20" i="111"/>
  <c r="I39" i="111" s="1"/>
  <c r="J20" i="92"/>
  <c r="J39" i="92" s="1"/>
  <c r="J20" i="91"/>
  <c r="J39" i="91" s="1"/>
  <c r="J20" i="69"/>
  <c r="J39" i="69" s="1"/>
  <c r="J20" i="68"/>
  <c r="J39" i="68" s="1"/>
  <c r="J20" i="88"/>
  <c r="J39" i="88" s="1"/>
  <c r="J20" i="54"/>
  <c r="J39" i="54" s="1"/>
  <c r="J20" i="87"/>
  <c r="J39" i="87" s="1"/>
  <c r="J20" i="110"/>
  <c r="J39" i="110" s="1"/>
  <c r="J20" i="12"/>
  <c r="J39" i="12" s="1"/>
  <c r="J20" i="111"/>
  <c r="J39" i="111" s="1"/>
  <c r="J20" i="99"/>
  <c r="I8" i="104"/>
  <c r="I26" i="104" s="1"/>
  <c r="I8" i="101"/>
  <c r="I27" i="101" s="1"/>
  <c r="B8" i="111"/>
  <c r="B27" i="111" s="1"/>
  <c r="B8" i="110"/>
  <c r="B27" i="110" s="1"/>
  <c r="B8" i="68"/>
  <c r="B27" i="68" s="1"/>
  <c r="B8" i="69"/>
  <c r="B27" i="69" s="1"/>
  <c r="B8" i="91"/>
  <c r="B27" i="91" s="1"/>
  <c r="B8" i="92"/>
  <c r="B27" i="92" s="1"/>
  <c r="AV8" i="83"/>
  <c r="AV22" i="83" s="1"/>
  <c r="AV8" i="89"/>
  <c r="AV22" i="89" s="1"/>
  <c r="AV8" i="90"/>
  <c r="AV22" i="90" s="1"/>
  <c r="B8" i="54"/>
  <c r="B27" i="54" s="1"/>
  <c r="AV8" i="82"/>
  <c r="AV22" i="82" s="1"/>
  <c r="B8" i="87"/>
  <c r="B27" i="87" s="1"/>
  <c r="B8" i="88"/>
  <c r="B27" i="88" s="1"/>
  <c r="B8" i="12"/>
  <c r="B27" i="12" s="1"/>
  <c r="B8" i="99"/>
  <c r="B20" i="3"/>
  <c r="H8" i="105"/>
  <c r="H27" i="105" s="1"/>
  <c r="H8" i="109"/>
  <c r="H27" i="109" s="1"/>
  <c r="H8" i="108"/>
  <c r="H8" i="107"/>
  <c r="H27" i="107" s="1"/>
  <c r="H8" i="106"/>
  <c r="H27" i="106" s="1"/>
  <c r="I8" i="107"/>
  <c r="I27" i="107" s="1"/>
  <c r="I8" i="109"/>
  <c r="I27" i="109" s="1"/>
  <c r="I8" i="108"/>
  <c r="E8" i="105"/>
  <c r="E27" i="105" s="1"/>
  <c r="G12" i="105"/>
  <c r="G31" i="105" s="1"/>
  <c r="F8" i="105"/>
  <c r="F27" i="105" s="1"/>
  <c r="G18" i="105"/>
  <c r="G37" i="105" s="1"/>
  <c r="C8" i="105"/>
  <c r="C27" i="105" s="1"/>
  <c r="G21" i="105"/>
  <c r="G40" i="105" s="1"/>
  <c r="D8" i="105"/>
  <c r="D27" i="105" s="1"/>
  <c r="G15" i="105"/>
  <c r="G34" i="105" s="1"/>
  <c r="G21" i="108"/>
  <c r="G12" i="108"/>
  <c r="E8" i="108"/>
  <c r="D8" i="108"/>
  <c r="F8" i="108"/>
  <c r="G15" i="108"/>
  <c r="G18" i="108"/>
  <c r="C8" i="108"/>
  <c r="F8" i="109"/>
  <c r="F27" i="109" s="1"/>
  <c r="F8" i="107"/>
  <c r="F27" i="107" s="1"/>
  <c r="F8" i="106"/>
  <c r="F27" i="106" s="1"/>
  <c r="G21" i="109"/>
  <c r="G40" i="109" s="1"/>
  <c r="G21" i="107"/>
  <c r="G40" i="107" s="1"/>
  <c r="G21" i="106"/>
  <c r="G40" i="106" s="1"/>
  <c r="C8" i="109"/>
  <c r="C27" i="109" s="1"/>
  <c r="C8" i="107"/>
  <c r="C27" i="107" s="1"/>
  <c r="C8" i="106"/>
  <c r="C27" i="106" s="1"/>
  <c r="G18" i="109"/>
  <c r="G37" i="109" s="1"/>
  <c r="G18" i="107"/>
  <c r="G37" i="107" s="1"/>
  <c r="G18" i="106"/>
  <c r="G37" i="106" s="1"/>
  <c r="D8" i="109"/>
  <c r="D27" i="109" s="1"/>
  <c r="D8" i="107"/>
  <c r="D27" i="107" s="1"/>
  <c r="D8" i="106"/>
  <c r="D27" i="106" s="1"/>
  <c r="G12" i="109"/>
  <c r="G31" i="109" s="1"/>
  <c r="G12" i="107"/>
  <c r="G31" i="107" s="1"/>
  <c r="G12" i="106"/>
  <c r="G31" i="106" s="1"/>
  <c r="E8" i="109"/>
  <c r="E27" i="109" s="1"/>
  <c r="E8" i="107"/>
  <c r="E27" i="107" s="1"/>
  <c r="E8" i="106"/>
  <c r="E27" i="106" s="1"/>
  <c r="G15" i="109"/>
  <c r="G34" i="109" s="1"/>
  <c r="G15" i="107"/>
  <c r="G34" i="107" s="1"/>
  <c r="G15" i="106"/>
  <c r="G34" i="106" s="1"/>
  <c r="D14" i="3"/>
  <c r="J12" i="3"/>
  <c r="I8" i="82"/>
  <c r="I22" i="82" s="1"/>
  <c r="J8" i="82"/>
  <c r="J22" i="82" s="1"/>
  <c r="K11" i="3"/>
  <c r="J21" i="3"/>
  <c r="G8" i="82"/>
  <c r="G22" i="82" s="1"/>
  <c r="H8" i="82"/>
  <c r="H22" i="82" s="1"/>
  <c r="J18" i="3"/>
  <c r="W9" i="3"/>
  <c r="Q14" i="3"/>
  <c r="M14" i="3"/>
  <c r="D9" i="3"/>
  <c r="Q17" i="3"/>
  <c r="D20" i="3"/>
  <c r="Q9" i="3"/>
  <c r="J15" i="3"/>
  <c r="I21" i="3"/>
  <c r="W11" i="3"/>
  <c r="W20" i="3"/>
  <c r="M17" i="3"/>
  <c r="M11" i="3"/>
  <c r="M9" i="3"/>
  <c r="Q20" i="3"/>
  <c r="D17" i="3"/>
  <c r="D11" i="3"/>
  <c r="M20" i="3"/>
  <c r="I15" i="3"/>
  <c r="H8" i="89"/>
  <c r="H22" i="89" s="1"/>
  <c r="H8" i="83"/>
  <c r="H22" i="83" s="1"/>
  <c r="H8" i="90"/>
  <c r="H22" i="90" s="1"/>
  <c r="X8" i="89"/>
  <c r="X22" i="89" s="1"/>
  <c r="X8" i="82"/>
  <c r="X22" i="82" s="1"/>
  <c r="X8" i="83"/>
  <c r="X22" i="83" s="1"/>
  <c r="X8" i="90"/>
  <c r="X22" i="90" s="1"/>
  <c r="AJ8" i="83"/>
  <c r="AJ22" i="83" s="1"/>
  <c r="AJ8" i="89"/>
  <c r="AJ22" i="89" s="1"/>
  <c r="AJ8" i="90"/>
  <c r="AJ22" i="90" s="1"/>
  <c r="AJ8" i="82"/>
  <c r="AJ22" i="82" s="1"/>
  <c r="I18" i="3"/>
  <c r="I8" i="83"/>
  <c r="I22" i="83" s="1"/>
  <c r="I8" i="90"/>
  <c r="I22" i="90" s="1"/>
  <c r="I8" i="89"/>
  <c r="I22" i="89" s="1"/>
  <c r="U8" i="90"/>
  <c r="U22" i="90" s="1"/>
  <c r="U8" i="82"/>
  <c r="U22" i="82" s="1"/>
  <c r="U8" i="83"/>
  <c r="U22" i="83" s="1"/>
  <c r="U8" i="89"/>
  <c r="U22" i="89" s="1"/>
  <c r="AG8" i="83"/>
  <c r="AG22" i="83" s="1"/>
  <c r="AG8" i="90"/>
  <c r="AG22" i="90" s="1"/>
  <c r="AG8" i="82"/>
  <c r="AG22" i="82" s="1"/>
  <c r="AG8" i="89"/>
  <c r="AG22" i="89" s="1"/>
  <c r="AS8" i="90"/>
  <c r="AS22" i="90" s="1"/>
  <c r="AS8" i="82"/>
  <c r="AS22" i="82" s="1"/>
  <c r="AS8" i="89"/>
  <c r="AS22" i="89" s="1"/>
  <c r="AS8" i="83"/>
  <c r="AS22" i="83" s="1"/>
  <c r="T9" i="3"/>
  <c r="L8" i="83"/>
  <c r="L22" i="83" s="1"/>
  <c r="L8" i="89"/>
  <c r="L22" i="89" s="1"/>
  <c r="L8" i="82"/>
  <c r="L22" i="82" s="1"/>
  <c r="L8" i="90"/>
  <c r="L22" i="90" s="1"/>
  <c r="T8" i="83"/>
  <c r="T22" i="83" s="1"/>
  <c r="T8" i="89"/>
  <c r="T22" i="89" s="1"/>
  <c r="T8" i="90"/>
  <c r="T22" i="90" s="1"/>
  <c r="T8" i="82"/>
  <c r="T22" i="82" s="1"/>
  <c r="AF8" i="89"/>
  <c r="AF22" i="89" s="1"/>
  <c r="AF8" i="82"/>
  <c r="AF22" i="82" s="1"/>
  <c r="AF8" i="83"/>
  <c r="AF22" i="83" s="1"/>
  <c r="AF8" i="90"/>
  <c r="AF22" i="90" s="1"/>
  <c r="AR8" i="82"/>
  <c r="AR22" i="82" s="1"/>
  <c r="AR8" i="83"/>
  <c r="AR22" i="83" s="1"/>
  <c r="AR8" i="89"/>
  <c r="AR22" i="89" s="1"/>
  <c r="AR8" i="90"/>
  <c r="AR22" i="90" s="1"/>
  <c r="M8" i="90"/>
  <c r="M22" i="90" s="1"/>
  <c r="M8" i="82"/>
  <c r="M22" i="82" s="1"/>
  <c r="M8" i="89"/>
  <c r="M22" i="89" s="1"/>
  <c r="M8" i="83"/>
  <c r="M22" i="83" s="1"/>
  <c r="Y8" i="83"/>
  <c r="Y22" i="83" s="1"/>
  <c r="Y8" i="90"/>
  <c r="Y22" i="90" s="1"/>
  <c r="Y8" i="82"/>
  <c r="Y22" i="82" s="1"/>
  <c r="Y8" i="89"/>
  <c r="Y22" i="89" s="1"/>
  <c r="AK8" i="90"/>
  <c r="AK22" i="90" s="1"/>
  <c r="AK8" i="82"/>
  <c r="AK22" i="82" s="1"/>
  <c r="AK8" i="83"/>
  <c r="AK22" i="83" s="1"/>
  <c r="AK8" i="89"/>
  <c r="AK22" i="89" s="1"/>
  <c r="O17" i="3"/>
  <c r="B17" i="3"/>
  <c r="F8" i="83"/>
  <c r="F22" i="83" s="1"/>
  <c r="F8" i="90"/>
  <c r="F22" i="90" s="1"/>
  <c r="F8" i="82"/>
  <c r="F22" i="82" s="1"/>
  <c r="F8" i="89"/>
  <c r="F22" i="89" s="1"/>
  <c r="J8" i="83"/>
  <c r="J22" i="83" s="1"/>
  <c r="J8" i="90"/>
  <c r="J22" i="90" s="1"/>
  <c r="J8" i="89"/>
  <c r="J22" i="89" s="1"/>
  <c r="N8" i="83"/>
  <c r="N22" i="83" s="1"/>
  <c r="N8" i="90"/>
  <c r="N22" i="90" s="1"/>
  <c r="N8" i="82"/>
  <c r="N22" i="82" s="1"/>
  <c r="N8" i="89"/>
  <c r="N22" i="89" s="1"/>
  <c r="R8" i="83"/>
  <c r="R22" i="83" s="1"/>
  <c r="R8" i="90"/>
  <c r="R22" i="90" s="1"/>
  <c r="R8" i="82"/>
  <c r="R22" i="82" s="1"/>
  <c r="R8" i="89"/>
  <c r="R22" i="89" s="1"/>
  <c r="V8" i="83"/>
  <c r="V22" i="83" s="1"/>
  <c r="V8" i="90"/>
  <c r="V22" i="90" s="1"/>
  <c r="V8" i="82"/>
  <c r="V22" i="82" s="1"/>
  <c r="V8" i="89"/>
  <c r="V22" i="89" s="1"/>
  <c r="Z8" i="83"/>
  <c r="Z22" i="83" s="1"/>
  <c r="Z8" i="90"/>
  <c r="Z22" i="90" s="1"/>
  <c r="Z8" i="82"/>
  <c r="Z22" i="82" s="1"/>
  <c r="Z8" i="89"/>
  <c r="Z22" i="89" s="1"/>
  <c r="AD8" i="83"/>
  <c r="AD22" i="83" s="1"/>
  <c r="AD8" i="90"/>
  <c r="AD22" i="90" s="1"/>
  <c r="AD8" i="82"/>
  <c r="AD22" i="82" s="1"/>
  <c r="AD8" i="89"/>
  <c r="AD22" i="89" s="1"/>
  <c r="AH8" i="83"/>
  <c r="AH22" i="83" s="1"/>
  <c r="AH8" i="90"/>
  <c r="AH22" i="90" s="1"/>
  <c r="AH8" i="82"/>
  <c r="AH22" i="82" s="1"/>
  <c r="AH8" i="89"/>
  <c r="AH22" i="89" s="1"/>
  <c r="AL8" i="83"/>
  <c r="AL22" i="83" s="1"/>
  <c r="AL8" i="90"/>
  <c r="AL22" i="90" s="1"/>
  <c r="AL8" i="82"/>
  <c r="AL22" i="82" s="1"/>
  <c r="AL8" i="89"/>
  <c r="AL22" i="89" s="1"/>
  <c r="AP8" i="83"/>
  <c r="AP22" i="83" s="1"/>
  <c r="AP8" i="90"/>
  <c r="AP22" i="90" s="1"/>
  <c r="AP8" i="82"/>
  <c r="AP22" i="82" s="1"/>
  <c r="AP8" i="89"/>
  <c r="AP22" i="89" s="1"/>
  <c r="AT8" i="83"/>
  <c r="AT22" i="83" s="1"/>
  <c r="AT8" i="90"/>
  <c r="AT22" i="90" s="1"/>
  <c r="AT8" i="89"/>
  <c r="AT22" i="89" s="1"/>
  <c r="AT8" i="82"/>
  <c r="AT22" i="82" s="1"/>
  <c r="G20" i="3"/>
  <c r="P8" i="89"/>
  <c r="P22" i="89" s="1"/>
  <c r="P8" i="82"/>
  <c r="P22" i="82" s="1"/>
  <c r="P8" i="83"/>
  <c r="P22" i="83" s="1"/>
  <c r="P8" i="90"/>
  <c r="P22" i="90" s="1"/>
  <c r="AB8" i="83"/>
  <c r="AB22" i="83" s="1"/>
  <c r="AB8" i="89"/>
  <c r="AB22" i="89" s="1"/>
  <c r="AB8" i="82"/>
  <c r="AB22" i="82" s="1"/>
  <c r="AB8" i="90"/>
  <c r="AB22" i="90" s="1"/>
  <c r="AN8" i="89"/>
  <c r="AN22" i="89" s="1"/>
  <c r="AN8" i="82"/>
  <c r="AN22" i="82" s="1"/>
  <c r="AN8" i="83"/>
  <c r="AN22" i="83" s="1"/>
  <c r="AN8" i="90"/>
  <c r="AN22" i="90" s="1"/>
  <c r="Q8" i="83"/>
  <c r="Q22" i="83" s="1"/>
  <c r="Q8" i="90"/>
  <c r="Q22" i="90" s="1"/>
  <c r="Q8" i="82"/>
  <c r="Q22" i="82" s="1"/>
  <c r="Q8" i="89"/>
  <c r="Q22" i="89" s="1"/>
  <c r="AC8" i="90"/>
  <c r="AC22" i="90" s="1"/>
  <c r="AC8" i="82"/>
  <c r="AC22" i="82" s="1"/>
  <c r="AC8" i="89"/>
  <c r="AC22" i="89" s="1"/>
  <c r="AC8" i="83"/>
  <c r="AC22" i="83" s="1"/>
  <c r="AO8" i="83"/>
  <c r="AO22" i="83" s="1"/>
  <c r="AO8" i="90"/>
  <c r="AO22" i="90" s="1"/>
  <c r="AO8" i="82"/>
  <c r="AO22" i="82" s="1"/>
  <c r="AO8" i="89"/>
  <c r="AO22" i="89" s="1"/>
  <c r="H9" i="3"/>
  <c r="I12" i="3"/>
  <c r="G8" i="83"/>
  <c r="G22" i="83" s="1"/>
  <c r="G8" i="89"/>
  <c r="G22" i="89" s="1"/>
  <c r="G8" i="90"/>
  <c r="G22" i="90" s="1"/>
  <c r="K8" i="83"/>
  <c r="K22" i="83" s="1"/>
  <c r="K8" i="89"/>
  <c r="K22" i="89" s="1"/>
  <c r="K8" i="90"/>
  <c r="K22" i="90" s="1"/>
  <c r="K8" i="82"/>
  <c r="K22" i="82" s="1"/>
  <c r="O8" i="83"/>
  <c r="O22" i="83" s="1"/>
  <c r="O8" i="89"/>
  <c r="O22" i="89" s="1"/>
  <c r="O8" i="90"/>
  <c r="O22" i="90" s="1"/>
  <c r="O8" i="82"/>
  <c r="O22" i="82" s="1"/>
  <c r="S8" i="83"/>
  <c r="S22" i="83" s="1"/>
  <c r="S8" i="89"/>
  <c r="S22" i="89" s="1"/>
  <c r="S8" i="90"/>
  <c r="S22" i="90" s="1"/>
  <c r="S8" i="82"/>
  <c r="S22" i="82" s="1"/>
  <c r="W8" i="83"/>
  <c r="W22" i="83" s="1"/>
  <c r="W8" i="89"/>
  <c r="W22" i="89" s="1"/>
  <c r="W8" i="90"/>
  <c r="W22" i="90" s="1"/>
  <c r="W8" i="82"/>
  <c r="W22" i="82" s="1"/>
  <c r="AA8" i="83"/>
  <c r="AA22" i="83" s="1"/>
  <c r="AA8" i="89"/>
  <c r="AA22" i="89" s="1"/>
  <c r="AA8" i="90"/>
  <c r="AA22" i="90" s="1"/>
  <c r="AA8" i="82"/>
  <c r="AA22" i="82" s="1"/>
  <c r="AE8" i="83"/>
  <c r="AE22" i="83" s="1"/>
  <c r="AE8" i="89"/>
  <c r="AE22" i="89" s="1"/>
  <c r="AE8" i="90"/>
  <c r="AE22" i="90" s="1"/>
  <c r="AE8" i="82"/>
  <c r="AE22" i="82" s="1"/>
  <c r="AI8" i="83"/>
  <c r="AI22" i="83" s="1"/>
  <c r="AI8" i="89"/>
  <c r="AI22" i="89" s="1"/>
  <c r="AI8" i="90"/>
  <c r="AI22" i="90" s="1"/>
  <c r="AI8" i="82"/>
  <c r="AI22" i="82" s="1"/>
  <c r="AM8" i="83"/>
  <c r="AM22" i="83" s="1"/>
  <c r="AM8" i="89"/>
  <c r="AM22" i="89" s="1"/>
  <c r="AM8" i="90"/>
  <c r="AM22" i="90" s="1"/>
  <c r="AM8" i="82"/>
  <c r="AM22" i="82" s="1"/>
  <c r="AQ8" i="83"/>
  <c r="AQ22" i="83" s="1"/>
  <c r="AQ8" i="89"/>
  <c r="AQ22" i="89" s="1"/>
  <c r="AQ8" i="90"/>
  <c r="AQ22" i="90" s="1"/>
  <c r="AQ8" i="82"/>
  <c r="AQ22" i="82" s="1"/>
  <c r="AU8" i="83"/>
  <c r="AU22" i="83" s="1"/>
  <c r="AU8" i="89"/>
  <c r="AU22" i="89" s="1"/>
  <c r="AU8" i="90"/>
  <c r="AU22" i="90" s="1"/>
  <c r="AU8" i="82"/>
  <c r="AU22" i="82" s="1"/>
  <c r="V20" i="3"/>
  <c r="P9" i="3"/>
  <c r="P14" i="3"/>
  <c r="C20" i="3"/>
  <c r="C17" i="3"/>
  <c r="C9" i="3"/>
  <c r="K20" i="3"/>
  <c r="P17" i="3"/>
  <c r="Q11" i="3"/>
  <c r="O11" i="3"/>
  <c r="B11" i="3"/>
  <c r="H20" i="3"/>
  <c r="W17" i="3"/>
  <c r="W14" i="3"/>
  <c r="H14" i="3"/>
  <c r="O20" i="3"/>
  <c r="V17" i="3"/>
  <c r="B9" i="3"/>
  <c r="T20" i="3"/>
  <c r="O9" i="3"/>
  <c r="O14" i="3"/>
  <c r="H11" i="3"/>
  <c r="H17" i="3"/>
  <c r="B14" i="3"/>
  <c r="T14" i="3"/>
  <c r="N11" i="3"/>
  <c r="S11" i="3"/>
  <c r="G11" i="3"/>
  <c r="G14" i="3"/>
  <c r="K14" i="3"/>
  <c r="C14" i="3"/>
  <c r="V11" i="3"/>
  <c r="C11" i="3"/>
  <c r="V9" i="3"/>
  <c r="P20" i="3"/>
  <c r="K17" i="3"/>
  <c r="V14" i="3"/>
  <c r="P11" i="3"/>
  <c r="K9" i="3"/>
  <c r="T11" i="3"/>
  <c r="S20" i="3"/>
  <c r="N20" i="3"/>
  <c r="S14" i="3"/>
  <c r="N14" i="3"/>
  <c r="T17" i="3"/>
  <c r="S9" i="3"/>
  <c r="N9" i="3"/>
  <c r="G9" i="3"/>
  <c r="S17" i="3"/>
  <c r="N17" i="3"/>
  <c r="G17" i="3"/>
  <c r="B5" i="98"/>
  <c r="B5" i="95" s="1"/>
  <c r="B23" i="95" s="1"/>
  <c r="B6" i="98"/>
  <c r="B6" i="95" s="1"/>
  <c r="B24" i="95" s="1"/>
  <c r="BB10" i="83" l="1"/>
  <c r="BB24" i="83" s="1"/>
  <c r="BB10" i="89"/>
  <c r="BB24" i="89" s="1"/>
  <c r="BB10" i="82"/>
  <c r="BB24" i="82" s="1"/>
  <c r="BB10" i="90"/>
  <c r="BB24" i="90" s="1"/>
  <c r="I20" i="103"/>
  <c r="I38" i="103" s="1"/>
  <c r="I20" i="102"/>
  <c r="I38" i="102" s="1"/>
  <c r="BK14" i="83"/>
  <c r="BK28" i="83" s="1"/>
  <c r="BK14" i="89"/>
  <c r="BK28" i="89" s="1"/>
  <c r="BK14" i="90"/>
  <c r="BK28" i="90" s="1"/>
  <c r="BK14" i="82"/>
  <c r="BK28" i="82" s="1"/>
  <c r="H8" i="102"/>
  <c r="H26" i="102" s="1"/>
  <c r="H8" i="103"/>
  <c r="H26" i="103" s="1"/>
  <c r="V8" i="102"/>
  <c r="V26" i="102" s="1"/>
  <c r="V8" i="103"/>
  <c r="V26" i="103" s="1"/>
  <c r="BG14" i="89"/>
  <c r="BG28" i="89" s="1"/>
  <c r="BG14" i="82"/>
  <c r="BG28" i="82" s="1"/>
  <c r="BG14" i="83"/>
  <c r="BG28" i="83" s="1"/>
  <c r="BG14" i="90"/>
  <c r="BG28" i="90" s="1"/>
  <c r="BE10" i="83"/>
  <c r="BE24" i="83" s="1"/>
  <c r="BE10" i="89"/>
  <c r="BE24" i="89" s="1"/>
  <c r="BE10" i="90"/>
  <c r="BE24" i="90" s="1"/>
  <c r="BE10" i="82"/>
  <c r="BE24" i="82" s="1"/>
  <c r="J17" i="103"/>
  <c r="J35" i="103" s="1"/>
  <c r="J17" i="102"/>
  <c r="J35" i="102" s="1"/>
  <c r="T8" i="103"/>
  <c r="T26" i="103" s="1"/>
  <c r="T8" i="102"/>
  <c r="T26" i="102" s="1"/>
  <c r="I14" i="102"/>
  <c r="I32" i="102" s="1"/>
  <c r="I14" i="103"/>
  <c r="I32" i="103" s="1"/>
  <c r="Q8" i="102"/>
  <c r="Q26" i="102" s="1"/>
  <c r="Q8" i="103"/>
  <c r="Q26" i="103" s="1"/>
  <c r="BQ14" i="83"/>
  <c r="BQ28" i="83" s="1"/>
  <c r="BQ14" i="89"/>
  <c r="BQ28" i="89" s="1"/>
  <c r="BQ14" i="90"/>
  <c r="BQ28" i="90" s="1"/>
  <c r="BQ14" i="82"/>
  <c r="BQ28" i="82" s="1"/>
  <c r="BH12" i="83"/>
  <c r="BH26" i="83" s="1"/>
  <c r="BH12" i="90"/>
  <c r="BH26" i="90" s="1"/>
  <c r="BH12" i="89"/>
  <c r="BH26" i="89" s="1"/>
  <c r="BH12" i="82"/>
  <c r="BH26" i="82" s="1"/>
  <c r="BB16" i="83"/>
  <c r="BB30" i="83" s="1"/>
  <c r="BB16" i="82"/>
  <c r="BB30" i="82" s="1"/>
  <c r="BB16" i="90"/>
  <c r="BB30" i="90" s="1"/>
  <c r="BB16" i="89"/>
  <c r="BB30" i="89" s="1"/>
  <c r="BJ16" i="83"/>
  <c r="BJ30" i="83" s="1"/>
  <c r="BJ16" i="89"/>
  <c r="BJ30" i="89" s="1"/>
  <c r="BJ16" i="90"/>
  <c r="BJ30" i="90" s="1"/>
  <c r="BJ16" i="82"/>
  <c r="BJ30" i="82" s="1"/>
  <c r="BQ16" i="83"/>
  <c r="BQ30" i="83" s="1"/>
  <c r="BQ16" i="89"/>
  <c r="BQ30" i="89" s="1"/>
  <c r="BQ16" i="90"/>
  <c r="BQ30" i="90" s="1"/>
  <c r="BQ16" i="82"/>
  <c r="BQ30" i="82" s="1"/>
  <c r="J20" i="102"/>
  <c r="J38" i="102" s="1"/>
  <c r="J20" i="103"/>
  <c r="J38" i="103" s="1"/>
  <c r="I9" i="102"/>
  <c r="I27" i="102" s="1"/>
  <c r="I9" i="103"/>
  <c r="I27" i="103" s="1"/>
  <c r="AW12" i="83"/>
  <c r="AW26" i="83" s="1"/>
  <c r="AW12" i="89"/>
  <c r="AW26" i="89" s="1"/>
  <c r="AW12" i="90"/>
  <c r="AW26" i="90" s="1"/>
  <c r="AW12" i="82"/>
  <c r="AW26" i="82" s="1"/>
  <c r="BE14" i="83"/>
  <c r="BE28" i="83" s="1"/>
  <c r="BE14" i="89"/>
  <c r="BE28" i="89" s="1"/>
  <c r="BE14" i="82"/>
  <c r="BE28" i="82" s="1"/>
  <c r="BE14" i="90"/>
  <c r="BE28" i="90" s="1"/>
  <c r="BN16" i="83"/>
  <c r="BN30" i="83" s="1"/>
  <c r="BN16" i="89"/>
  <c r="BN30" i="89" s="1"/>
  <c r="BN16" i="90"/>
  <c r="BN30" i="90" s="1"/>
  <c r="BN16" i="82"/>
  <c r="BN30" i="82" s="1"/>
  <c r="BG16" i="83"/>
  <c r="BG30" i="83" s="1"/>
  <c r="BG16" i="89"/>
  <c r="BG30" i="89" s="1"/>
  <c r="BG16" i="90"/>
  <c r="BG30" i="90" s="1"/>
  <c r="BG16" i="82"/>
  <c r="BG30" i="82" s="1"/>
  <c r="J9" i="102"/>
  <c r="J27" i="102" s="1"/>
  <c r="J9" i="103"/>
  <c r="J27" i="103" s="1"/>
  <c r="D8" i="103"/>
  <c r="D26" i="103" s="1"/>
  <c r="D8" i="102"/>
  <c r="D26" i="102" s="1"/>
  <c r="BB14" i="83"/>
  <c r="BB28" i="83" s="1"/>
  <c r="BB14" i="89"/>
  <c r="BB28" i="89" s="1"/>
  <c r="BB14" i="90"/>
  <c r="BB28" i="90" s="1"/>
  <c r="BB14" i="82"/>
  <c r="BB28" i="82" s="1"/>
  <c r="BJ10" i="83"/>
  <c r="BJ24" i="83" s="1"/>
  <c r="BJ10" i="89"/>
  <c r="BJ24" i="89" s="1"/>
  <c r="BJ10" i="90"/>
  <c r="BJ24" i="90" s="1"/>
  <c r="BJ10" i="82"/>
  <c r="BJ24" i="82" s="1"/>
  <c r="S8" i="103"/>
  <c r="S26" i="103" s="1"/>
  <c r="S8" i="102"/>
  <c r="S26" i="102" s="1"/>
  <c r="BA14" i="83"/>
  <c r="BA28" i="83" s="1"/>
  <c r="BA14" i="89"/>
  <c r="BA28" i="89" s="1"/>
  <c r="BA14" i="90"/>
  <c r="BA28" i="90" s="1"/>
  <c r="BA14" i="82"/>
  <c r="BA28" i="82" s="1"/>
  <c r="BJ12" i="89"/>
  <c r="BJ26" i="89" s="1"/>
  <c r="BJ12" i="83"/>
  <c r="BJ26" i="83" s="1"/>
  <c r="BJ12" i="82"/>
  <c r="BJ26" i="82" s="1"/>
  <c r="BJ12" i="90"/>
  <c r="BJ26" i="90" s="1"/>
  <c r="BH16" i="83"/>
  <c r="BH30" i="83" s="1"/>
  <c r="BH16" i="89"/>
  <c r="BH30" i="89" s="1"/>
  <c r="BH16" i="90"/>
  <c r="BH30" i="90" s="1"/>
  <c r="BH16" i="82"/>
  <c r="BH30" i="82" s="1"/>
  <c r="BH10" i="83"/>
  <c r="BH24" i="83" s="1"/>
  <c r="BH10" i="90"/>
  <c r="BH24" i="90" s="1"/>
  <c r="BH10" i="89"/>
  <c r="BH24" i="89" s="1"/>
  <c r="BH10" i="82"/>
  <c r="BH24" i="82" s="1"/>
  <c r="BI10" i="83"/>
  <c r="BI24" i="83" s="1"/>
  <c r="BI10" i="90"/>
  <c r="BI24" i="90" s="1"/>
  <c r="BI10" i="89"/>
  <c r="BI24" i="89" s="1"/>
  <c r="BI10" i="82"/>
  <c r="BI24" i="82" s="1"/>
  <c r="AX10" i="89"/>
  <c r="AX24" i="89" s="1"/>
  <c r="AX10" i="90"/>
  <c r="AX24" i="90" s="1"/>
  <c r="AX10" i="83"/>
  <c r="AX24" i="83" s="1"/>
  <c r="AX10" i="82"/>
  <c r="AX24" i="82" s="1"/>
  <c r="W8" i="102"/>
  <c r="W26" i="102" s="1"/>
  <c r="W8" i="103"/>
  <c r="W26" i="103" s="1"/>
  <c r="O8" i="102"/>
  <c r="O26" i="102" s="1"/>
  <c r="O8" i="103"/>
  <c r="O26" i="103" s="1"/>
  <c r="J14" i="102"/>
  <c r="J32" i="102" s="1"/>
  <c r="J14" i="103"/>
  <c r="J32" i="103" s="1"/>
  <c r="C8" i="103"/>
  <c r="C26" i="103" s="1"/>
  <c r="C8" i="102"/>
  <c r="C26" i="102" s="1"/>
  <c r="P8" i="102"/>
  <c r="P26" i="102" s="1"/>
  <c r="P8" i="103"/>
  <c r="P26" i="103" s="1"/>
  <c r="BB12" i="83"/>
  <c r="BB26" i="83" s="1"/>
  <c r="BB12" i="89"/>
  <c r="BB26" i="89" s="1"/>
  <c r="BB12" i="90"/>
  <c r="BB26" i="90" s="1"/>
  <c r="BB12" i="82"/>
  <c r="BB26" i="82" s="1"/>
  <c r="BE16" i="89"/>
  <c r="BE30" i="89" s="1"/>
  <c r="BE16" i="83"/>
  <c r="BE30" i="83" s="1"/>
  <c r="BE16" i="90"/>
  <c r="BE30" i="90" s="1"/>
  <c r="BE16" i="82"/>
  <c r="BE30" i="82" s="1"/>
  <c r="BK16" i="83"/>
  <c r="BK30" i="83" s="1"/>
  <c r="BK16" i="89"/>
  <c r="BK30" i="89" s="1"/>
  <c r="BK16" i="90"/>
  <c r="BK30" i="90" s="1"/>
  <c r="BK16" i="82"/>
  <c r="BK30" i="82" s="1"/>
  <c r="I17" i="102"/>
  <c r="I35" i="102" s="1"/>
  <c r="I17" i="103"/>
  <c r="I35" i="103" s="1"/>
  <c r="BE12" i="83"/>
  <c r="BE26" i="83" s="1"/>
  <c r="BE12" i="90"/>
  <c r="BE26" i="90" s="1"/>
  <c r="BE12" i="82"/>
  <c r="BE26" i="82" s="1"/>
  <c r="BE12" i="89"/>
  <c r="BE26" i="89" s="1"/>
  <c r="BQ12" i="83"/>
  <c r="BQ26" i="83" s="1"/>
  <c r="BQ12" i="89"/>
  <c r="BQ26" i="89" s="1"/>
  <c r="BQ12" i="90"/>
  <c r="BQ26" i="90" s="1"/>
  <c r="BQ12" i="82"/>
  <c r="BQ26" i="82" s="1"/>
  <c r="AX16" i="83"/>
  <c r="AX30" i="83" s="1"/>
  <c r="AX16" i="89"/>
  <c r="AX30" i="89" s="1"/>
  <c r="AX16" i="90"/>
  <c r="AX30" i="90" s="1"/>
  <c r="AX16" i="82"/>
  <c r="AX30" i="82" s="1"/>
  <c r="BN14" i="83"/>
  <c r="BN28" i="83" s="1"/>
  <c r="BN14" i="89"/>
  <c r="BN28" i="89" s="1"/>
  <c r="BN14" i="90"/>
  <c r="BN28" i="90" s="1"/>
  <c r="BN14" i="82"/>
  <c r="BN28" i="82" s="1"/>
  <c r="BP12" i="83"/>
  <c r="BP26" i="83" s="1"/>
  <c r="BP12" i="89"/>
  <c r="BP26" i="89" s="1"/>
  <c r="BP12" i="90"/>
  <c r="BP26" i="90" s="1"/>
  <c r="BP12" i="82"/>
  <c r="BP26" i="82" s="1"/>
  <c r="BA12" i="83"/>
  <c r="BA26" i="83" s="1"/>
  <c r="BA12" i="89"/>
  <c r="BA26" i="89" s="1"/>
  <c r="BA12" i="90"/>
  <c r="BA26" i="90" s="1"/>
  <c r="BA12" i="82"/>
  <c r="BA26" i="82" s="1"/>
  <c r="BI12" i="89"/>
  <c r="BI26" i="89" s="1"/>
  <c r="BI12" i="83"/>
  <c r="BI26" i="83" s="1"/>
  <c r="BI12" i="90"/>
  <c r="BI26" i="90" s="1"/>
  <c r="BI12" i="82"/>
  <c r="BI26" i="82" s="1"/>
  <c r="AW14" i="83"/>
  <c r="AW28" i="83" s="1"/>
  <c r="AW14" i="89"/>
  <c r="AW28" i="89" s="1"/>
  <c r="AW14" i="90"/>
  <c r="AW28" i="90" s="1"/>
  <c r="AW14" i="82"/>
  <c r="AW28" i="82" s="1"/>
  <c r="BG10" i="83"/>
  <c r="BG24" i="83" s="1"/>
  <c r="BG10" i="89"/>
  <c r="BG24" i="89" s="1"/>
  <c r="BG10" i="90"/>
  <c r="BG24" i="90" s="1"/>
  <c r="BG10" i="82"/>
  <c r="BG24" i="82" s="1"/>
  <c r="G8" i="102"/>
  <c r="G26" i="102" s="1"/>
  <c r="G8" i="103"/>
  <c r="G26" i="103" s="1"/>
  <c r="I11" i="103"/>
  <c r="I29" i="103" s="1"/>
  <c r="I11" i="102"/>
  <c r="I29" i="102" s="1"/>
  <c r="K8" i="102"/>
  <c r="K26" i="102" s="1"/>
  <c r="K8" i="103"/>
  <c r="K26" i="103" s="1"/>
  <c r="BA10" i="83"/>
  <c r="BA24" i="83" s="1"/>
  <c r="BA10" i="89"/>
  <c r="BA24" i="89" s="1"/>
  <c r="BA10" i="90"/>
  <c r="BA24" i="90" s="1"/>
  <c r="BA10" i="82"/>
  <c r="BA24" i="82" s="1"/>
  <c r="AW16" i="83"/>
  <c r="AW30" i="83" s="1"/>
  <c r="AW16" i="89"/>
  <c r="AW30" i="89" s="1"/>
  <c r="AW16" i="90"/>
  <c r="AW30" i="90" s="1"/>
  <c r="AW16" i="82"/>
  <c r="AW30" i="82" s="1"/>
  <c r="BM12" i="83"/>
  <c r="BM26" i="83" s="1"/>
  <c r="BM12" i="89"/>
  <c r="BM26" i="89" s="1"/>
  <c r="BM12" i="90"/>
  <c r="BM26" i="90" s="1"/>
  <c r="BM12" i="82"/>
  <c r="BM26" i="82" s="1"/>
  <c r="BM10" i="89"/>
  <c r="BM24" i="89" s="1"/>
  <c r="BM10" i="83"/>
  <c r="BM24" i="83" s="1"/>
  <c r="BM10" i="90"/>
  <c r="BM24" i="90" s="1"/>
  <c r="BM10" i="82"/>
  <c r="BM24" i="82" s="1"/>
  <c r="BG12" i="83"/>
  <c r="BG26" i="83" s="1"/>
  <c r="BG12" i="90"/>
  <c r="BG26" i="90" s="1"/>
  <c r="BG12" i="89"/>
  <c r="BG26" i="89" s="1"/>
  <c r="BG12" i="82"/>
  <c r="BG26" i="82" s="1"/>
  <c r="BH14" i="89"/>
  <c r="BH28" i="89" s="1"/>
  <c r="BH14" i="83"/>
  <c r="BH28" i="83" s="1"/>
  <c r="BH14" i="90"/>
  <c r="BH28" i="90" s="1"/>
  <c r="BH14" i="82"/>
  <c r="BH28" i="82" s="1"/>
  <c r="BA16" i="83"/>
  <c r="BA30" i="83" s="1"/>
  <c r="BA16" i="90"/>
  <c r="BA30" i="90" s="1"/>
  <c r="BA16" i="89"/>
  <c r="BA30" i="89" s="1"/>
  <c r="BA16" i="82"/>
  <c r="BA30" i="82" s="1"/>
  <c r="BI14" i="83"/>
  <c r="BI28" i="83" s="1"/>
  <c r="BI14" i="89"/>
  <c r="BI28" i="89" s="1"/>
  <c r="BI14" i="90"/>
  <c r="BI28" i="90" s="1"/>
  <c r="BI14" i="82"/>
  <c r="BI28" i="82" s="1"/>
  <c r="BQ10" i="83"/>
  <c r="BQ24" i="83" s="1"/>
  <c r="BQ10" i="89"/>
  <c r="BQ24" i="89" s="1"/>
  <c r="BQ10" i="90"/>
  <c r="BQ24" i="90" s="1"/>
  <c r="BQ10" i="82"/>
  <c r="BQ24" i="82" s="1"/>
  <c r="BK12" i="89"/>
  <c r="BK26" i="89" s="1"/>
  <c r="BK12" i="90"/>
  <c r="BK26" i="90" s="1"/>
  <c r="BK12" i="83"/>
  <c r="BK26" i="83" s="1"/>
  <c r="BK12" i="82"/>
  <c r="BK26" i="82" s="1"/>
  <c r="BM14" i="89"/>
  <c r="BM28" i="89" s="1"/>
  <c r="BM14" i="83"/>
  <c r="BM28" i="83" s="1"/>
  <c r="BM14" i="90"/>
  <c r="BM28" i="90" s="1"/>
  <c r="BM14" i="82"/>
  <c r="BM28" i="82" s="1"/>
  <c r="BM16" i="83"/>
  <c r="BM30" i="83" s="1"/>
  <c r="BM16" i="89"/>
  <c r="BM30" i="89" s="1"/>
  <c r="BM16" i="90"/>
  <c r="BM30" i="90" s="1"/>
  <c r="BM16" i="82"/>
  <c r="BM30" i="82" s="1"/>
  <c r="AW10" i="89"/>
  <c r="AW24" i="89" s="1"/>
  <c r="AW10" i="83"/>
  <c r="AW24" i="83" s="1"/>
  <c r="AW10" i="90"/>
  <c r="AW24" i="90" s="1"/>
  <c r="AW10" i="82"/>
  <c r="AW24" i="82" s="1"/>
  <c r="BN12" i="83"/>
  <c r="BN26" i="83" s="1"/>
  <c r="BN12" i="89"/>
  <c r="BN26" i="89" s="1"/>
  <c r="BN12" i="90"/>
  <c r="BN26" i="90" s="1"/>
  <c r="BN12" i="82"/>
  <c r="BN26" i="82" s="1"/>
  <c r="BP14" i="83"/>
  <c r="BP28" i="83" s="1"/>
  <c r="BP14" i="89"/>
  <c r="BP28" i="89" s="1"/>
  <c r="BP14" i="90"/>
  <c r="BP28" i="90" s="1"/>
  <c r="BP14" i="82"/>
  <c r="BP28" i="82" s="1"/>
  <c r="BK10" i="83"/>
  <c r="BK24" i="83" s="1"/>
  <c r="BK10" i="89"/>
  <c r="BK24" i="89" s="1"/>
  <c r="BK10" i="90"/>
  <c r="BK24" i="90" s="1"/>
  <c r="BK10" i="82"/>
  <c r="BK24" i="82" s="1"/>
  <c r="BP16" i="83"/>
  <c r="BP30" i="83" s="1"/>
  <c r="BP16" i="89"/>
  <c r="BP30" i="89" s="1"/>
  <c r="BP16" i="90"/>
  <c r="BP30" i="90" s="1"/>
  <c r="BP16" i="82"/>
  <c r="BP30" i="82" s="1"/>
  <c r="BN10" i="89"/>
  <c r="BN24" i="89" s="1"/>
  <c r="BN10" i="90"/>
  <c r="BN24" i="90" s="1"/>
  <c r="BN10" i="82"/>
  <c r="BN24" i="82" s="1"/>
  <c r="BN10" i="83"/>
  <c r="BN24" i="83" s="1"/>
  <c r="BP10" i="83"/>
  <c r="BP24" i="83" s="1"/>
  <c r="BP10" i="89"/>
  <c r="BP24" i="89" s="1"/>
  <c r="BP10" i="90"/>
  <c r="BP24" i="90" s="1"/>
  <c r="BP10" i="82"/>
  <c r="BP24" i="82" s="1"/>
  <c r="BI16" i="83"/>
  <c r="BI30" i="83" s="1"/>
  <c r="BI16" i="89"/>
  <c r="BI30" i="89" s="1"/>
  <c r="BI16" i="82"/>
  <c r="BI30" i="82" s="1"/>
  <c r="BI16" i="90"/>
  <c r="BI30" i="90" s="1"/>
  <c r="BJ14" i="83"/>
  <c r="BJ28" i="83" s="1"/>
  <c r="BJ14" i="89"/>
  <c r="BJ28" i="89" s="1"/>
  <c r="BJ14" i="90"/>
  <c r="BJ28" i="90" s="1"/>
  <c r="BJ14" i="82"/>
  <c r="BJ28" i="82" s="1"/>
  <c r="AX14" i="83"/>
  <c r="AX28" i="83" s="1"/>
  <c r="AX14" i="89"/>
  <c r="AX28" i="89" s="1"/>
  <c r="AX14" i="90"/>
  <c r="AX28" i="90" s="1"/>
  <c r="AX14" i="82"/>
  <c r="AX28" i="82" s="1"/>
  <c r="AX12" i="83"/>
  <c r="AX26" i="83" s="1"/>
  <c r="AX12" i="89"/>
  <c r="AX26" i="89" s="1"/>
  <c r="AX12" i="90"/>
  <c r="AX26" i="90" s="1"/>
  <c r="AX12" i="82"/>
  <c r="AX26" i="82" s="1"/>
  <c r="N8" i="102"/>
  <c r="N26" i="102" s="1"/>
  <c r="N8" i="103"/>
  <c r="N26" i="103" s="1"/>
  <c r="J11" i="103"/>
  <c r="J29" i="103" s="1"/>
  <c r="J11" i="102"/>
  <c r="J29" i="102" s="1"/>
  <c r="M8" i="102"/>
  <c r="M26" i="102" s="1"/>
  <c r="M8" i="103"/>
  <c r="M26" i="103" s="1"/>
  <c r="N17" i="92"/>
  <c r="N36" i="92" s="1"/>
  <c r="N17" i="91"/>
  <c r="N36" i="91" s="1"/>
  <c r="N17" i="69"/>
  <c r="N36" i="69" s="1"/>
  <c r="N17" i="68"/>
  <c r="N36" i="68" s="1"/>
  <c r="N17" i="54"/>
  <c r="N36" i="54" s="1"/>
  <c r="N17" i="87"/>
  <c r="N36" i="87" s="1"/>
  <c r="N17" i="12"/>
  <c r="N36" i="12" s="1"/>
  <c r="N17" i="88"/>
  <c r="N36" i="88" s="1"/>
  <c r="N17" i="99"/>
  <c r="N17" i="111"/>
  <c r="N36" i="111" s="1"/>
  <c r="N17" i="110"/>
  <c r="N36" i="110" s="1"/>
  <c r="G17" i="92"/>
  <c r="G36" i="92" s="1"/>
  <c r="G17" i="91"/>
  <c r="G36" i="91" s="1"/>
  <c r="G17" i="69"/>
  <c r="G36" i="69" s="1"/>
  <c r="G17" i="68"/>
  <c r="G36" i="68" s="1"/>
  <c r="G17" i="54"/>
  <c r="G36" i="54" s="1"/>
  <c r="G17" i="88"/>
  <c r="G36" i="88" s="1"/>
  <c r="G17" i="87"/>
  <c r="G36" i="87" s="1"/>
  <c r="G17" i="99"/>
  <c r="G17" i="111"/>
  <c r="G36" i="111" s="1"/>
  <c r="G17" i="110"/>
  <c r="G36" i="110" s="1"/>
  <c r="G17" i="12"/>
  <c r="G36" i="12" s="1"/>
  <c r="N9" i="92"/>
  <c r="N28" i="92" s="1"/>
  <c r="N9" i="91"/>
  <c r="N28" i="91" s="1"/>
  <c r="N9" i="69"/>
  <c r="N28" i="69" s="1"/>
  <c r="N9" i="68"/>
  <c r="N28" i="68" s="1"/>
  <c r="N9" i="54"/>
  <c r="N28" i="54" s="1"/>
  <c r="N9" i="88"/>
  <c r="N28" i="88" s="1"/>
  <c r="N9" i="87"/>
  <c r="N28" i="87" s="1"/>
  <c r="N9" i="110"/>
  <c r="N28" i="110" s="1"/>
  <c r="N9" i="12"/>
  <c r="N28" i="12" s="1"/>
  <c r="N9" i="99"/>
  <c r="N9" i="111"/>
  <c r="N28" i="111" s="1"/>
  <c r="S14" i="92"/>
  <c r="S33" i="92" s="1"/>
  <c r="S14" i="91"/>
  <c r="S33" i="91" s="1"/>
  <c r="S14" i="68"/>
  <c r="S33" i="68" s="1"/>
  <c r="S14" i="69"/>
  <c r="S33" i="69" s="1"/>
  <c r="S14" i="54"/>
  <c r="S33" i="54" s="1"/>
  <c r="S14" i="87"/>
  <c r="S33" i="87" s="1"/>
  <c r="S14" i="88"/>
  <c r="S33" i="88" s="1"/>
  <c r="S14" i="12"/>
  <c r="S33" i="12" s="1"/>
  <c r="S14" i="99"/>
  <c r="S14" i="111"/>
  <c r="S33" i="111" s="1"/>
  <c r="S14" i="110"/>
  <c r="S33" i="110" s="1"/>
  <c r="K9" i="92"/>
  <c r="K28" i="92" s="1"/>
  <c r="K9" i="91"/>
  <c r="K28" i="91" s="1"/>
  <c r="K9" i="69"/>
  <c r="K28" i="69" s="1"/>
  <c r="K9" i="68"/>
  <c r="K28" i="68" s="1"/>
  <c r="K9" i="54"/>
  <c r="K28" i="54" s="1"/>
  <c r="K9" i="88"/>
  <c r="K28" i="88" s="1"/>
  <c r="K9" i="99"/>
  <c r="K9" i="111"/>
  <c r="K28" i="111" s="1"/>
  <c r="K9" i="110"/>
  <c r="K28" i="110" s="1"/>
  <c r="K9" i="87"/>
  <c r="K28" i="87" s="1"/>
  <c r="K9" i="12"/>
  <c r="K28" i="12" s="1"/>
  <c r="P20" i="92"/>
  <c r="P39" i="92" s="1"/>
  <c r="P20" i="91"/>
  <c r="P39" i="91" s="1"/>
  <c r="P20" i="69"/>
  <c r="P39" i="69" s="1"/>
  <c r="P20" i="68"/>
  <c r="P39" i="68" s="1"/>
  <c r="P20" i="54"/>
  <c r="P39" i="54" s="1"/>
  <c r="P20" i="87"/>
  <c r="P39" i="87" s="1"/>
  <c r="P20" i="88"/>
  <c r="P39" i="88" s="1"/>
  <c r="P20" i="12"/>
  <c r="P39" i="12" s="1"/>
  <c r="P20" i="99"/>
  <c r="P20" i="111"/>
  <c r="P39" i="111" s="1"/>
  <c r="P20" i="110"/>
  <c r="P39" i="110" s="1"/>
  <c r="C14" i="92"/>
  <c r="C33" i="92" s="1"/>
  <c r="C14" i="91"/>
  <c r="C33" i="91" s="1"/>
  <c r="C14" i="68"/>
  <c r="C33" i="68" s="1"/>
  <c r="C14" i="69"/>
  <c r="C33" i="69" s="1"/>
  <c r="C14" i="54"/>
  <c r="C33" i="54" s="1"/>
  <c r="C14" i="87"/>
  <c r="C33" i="87" s="1"/>
  <c r="C14" i="88"/>
  <c r="C33" i="88" s="1"/>
  <c r="C14" i="12"/>
  <c r="C33" i="12" s="1"/>
  <c r="C14" i="99"/>
  <c r="C14" i="111"/>
  <c r="C33" i="111" s="1"/>
  <c r="C14" i="110"/>
  <c r="C33" i="110" s="1"/>
  <c r="S11" i="92"/>
  <c r="S30" i="92" s="1"/>
  <c r="S11" i="69"/>
  <c r="S30" i="69" s="1"/>
  <c r="S11" i="91"/>
  <c r="S30" i="91" s="1"/>
  <c r="S11" i="68"/>
  <c r="S30" i="68" s="1"/>
  <c r="S11" i="54"/>
  <c r="S30" i="54" s="1"/>
  <c r="S11" i="88"/>
  <c r="S30" i="88" s="1"/>
  <c r="S11" i="87"/>
  <c r="S30" i="87" s="1"/>
  <c r="S11" i="99"/>
  <c r="S11" i="111"/>
  <c r="S30" i="111" s="1"/>
  <c r="S11" i="110"/>
  <c r="S30" i="110" s="1"/>
  <c r="S11" i="12"/>
  <c r="S30" i="12" s="1"/>
  <c r="H17" i="92"/>
  <c r="H36" i="92" s="1"/>
  <c r="H17" i="91"/>
  <c r="H36" i="91" s="1"/>
  <c r="H17" i="69"/>
  <c r="H36" i="69" s="1"/>
  <c r="H17" i="68"/>
  <c r="H36" i="68" s="1"/>
  <c r="H17" i="88"/>
  <c r="H36" i="88" s="1"/>
  <c r="H17" i="54"/>
  <c r="H36" i="54" s="1"/>
  <c r="H17" i="87"/>
  <c r="H36" i="87" s="1"/>
  <c r="H17" i="99"/>
  <c r="H17" i="111"/>
  <c r="H36" i="111" s="1"/>
  <c r="H17" i="110"/>
  <c r="H36" i="110" s="1"/>
  <c r="H17" i="12"/>
  <c r="H36" i="12" s="1"/>
  <c r="T20" i="92"/>
  <c r="T39" i="92" s="1"/>
  <c r="T20" i="91"/>
  <c r="T39" i="91" s="1"/>
  <c r="T20" i="69"/>
  <c r="T39" i="69" s="1"/>
  <c r="T20" i="68"/>
  <c r="T39" i="68" s="1"/>
  <c r="T20" i="87"/>
  <c r="T39" i="87" s="1"/>
  <c r="T20" i="54"/>
  <c r="T39" i="54" s="1"/>
  <c r="T20" i="88"/>
  <c r="T39" i="88" s="1"/>
  <c r="T20" i="12"/>
  <c r="T39" i="12" s="1"/>
  <c r="T20" i="99"/>
  <c r="T20" i="111"/>
  <c r="T39" i="111" s="1"/>
  <c r="T20" i="110"/>
  <c r="T39" i="110" s="1"/>
  <c r="H14" i="92"/>
  <c r="H33" i="92" s="1"/>
  <c r="H14" i="91"/>
  <c r="H33" i="91" s="1"/>
  <c r="H14" i="69"/>
  <c r="H33" i="69" s="1"/>
  <c r="H14" i="68"/>
  <c r="H33" i="68" s="1"/>
  <c r="H14" i="87"/>
  <c r="H33" i="87" s="1"/>
  <c r="H14" i="12"/>
  <c r="H33" i="12" s="1"/>
  <c r="H14" i="54"/>
  <c r="H33" i="54" s="1"/>
  <c r="H14" i="99"/>
  <c r="H14" i="111"/>
  <c r="H33" i="111" s="1"/>
  <c r="H14" i="110"/>
  <c r="H33" i="110" s="1"/>
  <c r="H14" i="88"/>
  <c r="H33" i="88" s="1"/>
  <c r="K20" i="92"/>
  <c r="K39" i="92" s="1"/>
  <c r="K20" i="91"/>
  <c r="K39" i="91" s="1"/>
  <c r="K20" i="68"/>
  <c r="K39" i="68" s="1"/>
  <c r="K20" i="69"/>
  <c r="K39" i="69" s="1"/>
  <c r="K20" i="54"/>
  <c r="K39" i="54" s="1"/>
  <c r="K20" i="87"/>
  <c r="K39" i="87" s="1"/>
  <c r="K20" i="88"/>
  <c r="K39" i="88" s="1"/>
  <c r="K20" i="12"/>
  <c r="K39" i="12" s="1"/>
  <c r="K20" i="99"/>
  <c r="K20" i="111"/>
  <c r="K39" i="111" s="1"/>
  <c r="K20" i="110"/>
  <c r="K39" i="110" s="1"/>
  <c r="P14" i="92"/>
  <c r="P33" i="92" s="1"/>
  <c r="P14" i="91"/>
  <c r="P33" i="91" s="1"/>
  <c r="P14" i="69"/>
  <c r="P33" i="69" s="1"/>
  <c r="P14" i="68"/>
  <c r="P33" i="68" s="1"/>
  <c r="P14" i="87"/>
  <c r="P33" i="87" s="1"/>
  <c r="P14" i="88"/>
  <c r="P33" i="88" s="1"/>
  <c r="P14" i="12"/>
  <c r="P33" i="12" s="1"/>
  <c r="P14" i="99"/>
  <c r="P14" i="111"/>
  <c r="P33" i="111" s="1"/>
  <c r="P14" i="54"/>
  <c r="P33" i="54" s="1"/>
  <c r="P14" i="110"/>
  <c r="P33" i="110" s="1"/>
  <c r="I15" i="92"/>
  <c r="I34" i="92" s="1"/>
  <c r="I15" i="68"/>
  <c r="I34" i="68" s="1"/>
  <c r="I15" i="69"/>
  <c r="I34" i="69" s="1"/>
  <c r="I15" i="54"/>
  <c r="I34" i="54" s="1"/>
  <c r="I15" i="87"/>
  <c r="I34" i="87" s="1"/>
  <c r="I15" i="91"/>
  <c r="I34" i="91" s="1"/>
  <c r="I15" i="88"/>
  <c r="I34" i="88" s="1"/>
  <c r="I15" i="12"/>
  <c r="I34" i="12" s="1"/>
  <c r="I15" i="110"/>
  <c r="I34" i="110" s="1"/>
  <c r="I15" i="99"/>
  <c r="I15" i="111"/>
  <c r="I34" i="111" s="1"/>
  <c r="Q20" i="92"/>
  <c r="Q39" i="92" s="1"/>
  <c r="Q20" i="91"/>
  <c r="Q39" i="91" s="1"/>
  <c r="Q20" i="69"/>
  <c r="Q39" i="69" s="1"/>
  <c r="Q20" i="68"/>
  <c r="Q39" i="68" s="1"/>
  <c r="Q20" i="54"/>
  <c r="Q39" i="54" s="1"/>
  <c r="Q20" i="88"/>
  <c r="Q39" i="88" s="1"/>
  <c r="Q20" i="87"/>
  <c r="Q39" i="87" s="1"/>
  <c r="Q20" i="12"/>
  <c r="Q39" i="12" s="1"/>
  <c r="Q20" i="110"/>
  <c r="Q39" i="110" s="1"/>
  <c r="Q20" i="99"/>
  <c r="Q20" i="111"/>
  <c r="Q39" i="111" s="1"/>
  <c r="W20" i="68"/>
  <c r="W39" i="68" s="1"/>
  <c r="W20" i="92"/>
  <c r="W39" i="92" s="1"/>
  <c r="W20" i="69"/>
  <c r="W39" i="69" s="1"/>
  <c r="W20" i="91"/>
  <c r="W39" i="91" s="1"/>
  <c r="W20" i="54"/>
  <c r="W39" i="54" s="1"/>
  <c r="W20" i="87"/>
  <c r="W39" i="87" s="1"/>
  <c r="W20" i="88"/>
  <c r="W39" i="88" s="1"/>
  <c r="W20" i="12"/>
  <c r="W39" i="12" s="1"/>
  <c r="W20" i="99"/>
  <c r="W20" i="111"/>
  <c r="W39" i="111" s="1"/>
  <c r="W20" i="110"/>
  <c r="W39" i="110" s="1"/>
  <c r="Q9" i="92"/>
  <c r="Q28" i="92" s="1"/>
  <c r="Q9" i="91"/>
  <c r="Q28" i="91" s="1"/>
  <c r="Q9" i="69"/>
  <c r="Q28" i="69" s="1"/>
  <c r="Q9" i="68"/>
  <c r="Q28" i="68" s="1"/>
  <c r="Q9" i="87"/>
  <c r="Q28" i="87" s="1"/>
  <c r="Q9" i="54"/>
  <c r="Q28" i="54" s="1"/>
  <c r="Q9" i="12"/>
  <c r="Q28" i="12" s="1"/>
  <c r="Q9" i="88"/>
  <c r="Q28" i="88" s="1"/>
  <c r="Q9" i="110"/>
  <c r="Q28" i="110" s="1"/>
  <c r="Q9" i="99"/>
  <c r="Q9" i="111"/>
  <c r="Q28" i="111" s="1"/>
  <c r="M14" i="92"/>
  <c r="M33" i="92" s="1"/>
  <c r="M14" i="91"/>
  <c r="M33" i="91" s="1"/>
  <c r="M14" i="69"/>
  <c r="M33" i="69" s="1"/>
  <c r="M14" i="68"/>
  <c r="M33" i="68" s="1"/>
  <c r="M14" i="54"/>
  <c r="M33" i="54" s="1"/>
  <c r="M14" i="88"/>
  <c r="M33" i="88" s="1"/>
  <c r="M14" i="87"/>
  <c r="M33" i="87" s="1"/>
  <c r="M14" i="110"/>
  <c r="M33" i="110" s="1"/>
  <c r="M14" i="12"/>
  <c r="M33" i="12" s="1"/>
  <c r="M14" i="111"/>
  <c r="M33" i="111" s="1"/>
  <c r="M14" i="99"/>
  <c r="I20" i="101"/>
  <c r="I39" i="101" s="1"/>
  <c r="I20" i="104"/>
  <c r="I38" i="104" s="1"/>
  <c r="N8" i="104"/>
  <c r="N26" i="104" s="1"/>
  <c r="N8" i="101"/>
  <c r="N27" i="101" s="1"/>
  <c r="S8" i="101"/>
  <c r="S27" i="101" s="1"/>
  <c r="S8" i="104"/>
  <c r="S26" i="104" s="1"/>
  <c r="O8" i="101"/>
  <c r="O27" i="101" s="1"/>
  <c r="O8" i="104"/>
  <c r="O26" i="104" s="1"/>
  <c r="C8" i="101"/>
  <c r="C27" i="101" s="1"/>
  <c r="C8" i="104"/>
  <c r="C26" i="104" s="1"/>
  <c r="I14" i="104"/>
  <c r="I32" i="104" s="1"/>
  <c r="I14" i="101"/>
  <c r="I33" i="101" s="1"/>
  <c r="D8" i="101"/>
  <c r="D27" i="101" s="1"/>
  <c r="D8" i="104"/>
  <c r="D26" i="104" s="1"/>
  <c r="Q8" i="101"/>
  <c r="Q27" i="101" s="1"/>
  <c r="Q8" i="104"/>
  <c r="Q26" i="104" s="1"/>
  <c r="S9" i="92"/>
  <c r="S28" i="92" s="1"/>
  <c r="S9" i="91"/>
  <c r="S28" i="91" s="1"/>
  <c r="S9" i="69"/>
  <c r="S28" i="69" s="1"/>
  <c r="S9" i="68"/>
  <c r="S28" i="68" s="1"/>
  <c r="S9" i="54"/>
  <c r="S28" i="54" s="1"/>
  <c r="S9" i="88"/>
  <c r="S28" i="88" s="1"/>
  <c r="S9" i="87"/>
  <c r="S28" i="87" s="1"/>
  <c r="S9" i="99"/>
  <c r="S9" i="111"/>
  <c r="S28" i="111" s="1"/>
  <c r="S9" i="110"/>
  <c r="S28" i="110" s="1"/>
  <c r="S9" i="12"/>
  <c r="S28" i="12" s="1"/>
  <c r="N20" i="92"/>
  <c r="N39" i="92" s="1"/>
  <c r="N20" i="91"/>
  <c r="N39" i="91" s="1"/>
  <c r="N20" i="69"/>
  <c r="N39" i="69" s="1"/>
  <c r="N20" i="68"/>
  <c r="N39" i="68" s="1"/>
  <c r="N20" i="54"/>
  <c r="N39" i="54" s="1"/>
  <c r="N20" i="88"/>
  <c r="N39" i="88" s="1"/>
  <c r="N20" i="87"/>
  <c r="N39" i="87" s="1"/>
  <c r="N20" i="110"/>
  <c r="N39" i="110" s="1"/>
  <c r="N20" i="99"/>
  <c r="N20" i="111"/>
  <c r="N39" i="111" s="1"/>
  <c r="N20" i="12"/>
  <c r="N39" i="12" s="1"/>
  <c r="P11" i="92"/>
  <c r="P30" i="92" s="1"/>
  <c r="P11" i="91"/>
  <c r="P30" i="91" s="1"/>
  <c r="P11" i="69"/>
  <c r="P30" i="69" s="1"/>
  <c r="P11" i="68"/>
  <c r="P30" i="68" s="1"/>
  <c r="P11" i="54"/>
  <c r="P30" i="54" s="1"/>
  <c r="P11" i="88"/>
  <c r="P30" i="88" s="1"/>
  <c r="P11" i="87"/>
  <c r="P30" i="87" s="1"/>
  <c r="P11" i="99"/>
  <c r="P11" i="111"/>
  <c r="P30" i="111" s="1"/>
  <c r="P11" i="110"/>
  <c r="P30" i="110" s="1"/>
  <c r="P11" i="12"/>
  <c r="P30" i="12" s="1"/>
  <c r="V9" i="92"/>
  <c r="V28" i="92" s="1"/>
  <c r="V9" i="69"/>
  <c r="V28" i="69" s="1"/>
  <c r="V9" i="91"/>
  <c r="V28" i="91" s="1"/>
  <c r="V9" i="68"/>
  <c r="V28" i="68" s="1"/>
  <c r="V9" i="54"/>
  <c r="V28" i="54" s="1"/>
  <c r="V9" i="88"/>
  <c r="V28" i="88" s="1"/>
  <c r="V9" i="87"/>
  <c r="V28" i="87" s="1"/>
  <c r="V9" i="110"/>
  <c r="V28" i="110" s="1"/>
  <c r="V9" i="12"/>
  <c r="V28" i="12" s="1"/>
  <c r="V9" i="99"/>
  <c r="V9" i="111"/>
  <c r="V28" i="111" s="1"/>
  <c r="K14" i="92"/>
  <c r="K33" i="92" s="1"/>
  <c r="K14" i="91"/>
  <c r="K33" i="91" s="1"/>
  <c r="K14" i="68"/>
  <c r="K33" i="68" s="1"/>
  <c r="K14" i="69"/>
  <c r="K33" i="69" s="1"/>
  <c r="K14" i="54"/>
  <c r="K33" i="54" s="1"/>
  <c r="K14" i="87"/>
  <c r="K33" i="87" s="1"/>
  <c r="K14" i="88"/>
  <c r="K33" i="88" s="1"/>
  <c r="K14" i="12"/>
  <c r="K33" i="12" s="1"/>
  <c r="K14" i="99"/>
  <c r="K14" i="111"/>
  <c r="K33" i="111" s="1"/>
  <c r="K14" i="110"/>
  <c r="K33" i="110" s="1"/>
  <c r="N11" i="92"/>
  <c r="N30" i="92" s="1"/>
  <c r="N11" i="69"/>
  <c r="N30" i="69" s="1"/>
  <c r="N11" i="91"/>
  <c r="N30" i="91" s="1"/>
  <c r="N11" i="68"/>
  <c r="N30" i="68" s="1"/>
  <c r="N11" i="87"/>
  <c r="N30" i="87" s="1"/>
  <c r="N11" i="54"/>
  <c r="N30" i="54" s="1"/>
  <c r="N11" i="12"/>
  <c r="N30" i="12" s="1"/>
  <c r="N11" i="99"/>
  <c r="N11" i="111"/>
  <c r="N30" i="111" s="1"/>
  <c r="N11" i="110"/>
  <c r="N30" i="110" s="1"/>
  <c r="N11" i="88"/>
  <c r="N30" i="88" s="1"/>
  <c r="H11" i="92"/>
  <c r="H30" i="92" s="1"/>
  <c r="H11" i="91"/>
  <c r="H30" i="91" s="1"/>
  <c r="H11" i="69"/>
  <c r="H30" i="69" s="1"/>
  <c r="H11" i="68"/>
  <c r="H30" i="68" s="1"/>
  <c r="H11" i="54"/>
  <c r="H30" i="54" s="1"/>
  <c r="H11" i="88"/>
  <c r="H30" i="88" s="1"/>
  <c r="H11" i="99"/>
  <c r="H11" i="111"/>
  <c r="H30" i="111" s="1"/>
  <c r="H11" i="110"/>
  <c r="H30" i="110" s="1"/>
  <c r="H11" i="87"/>
  <c r="H30" i="87" s="1"/>
  <c r="H11" i="12"/>
  <c r="H30" i="12" s="1"/>
  <c r="W14" i="92"/>
  <c r="W33" i="92" s="1"/>
  <c r="W14" i="91"/>
  <c r="W33" i="91" s="1"/>
  <c r="W14" i="68"/>
  <c r="W33" i="68" s="1"/>
  <c r="W14" i="69"/>
  <c r="W33" i="69" s="1"/>
  <c r="W14" i="54"/>
  <c r="W33" i="54" s="1"/>
  <c r="W14" i="87"/>
  <c r="W33" i="87" s="1"/>
  <c r="W14" i="88"/>
  <c r="W33" i="88" s="1"/>
  <c r="W14" i="12"/>
  <c r="W33" i="12" s="1"/>
  <c r="W14" i="99"/>
  <c r="W14" i="111"/>
  <c r="W33" i="111" s="1"/>
  <c r="W14" i="110"/>
  <c r="W33" i="110" s="1"/>
  <c r="O11" i="92"/>
  <c r="O30" i="92" s="1"/>
  <c r="O11" i="69"/>
  <c r="O30" i="69" s="1"/>
  <c r="O11" i="91"/>
  <c r="O30" i="91" s="1"/>
  <c r="O11" i="68"/>
  <c r="O30" i="68" s="1"/>
  <c r="O11" i="54"/>
  <c r="O30" i="54" s="1"/>
  <c r="O11" i="88"/>
  <c r="O30" i="88" s="1"/>
  <c r="O11" i="87"/>
  <c r="O30" i="87" s="1"/>
  <c r="O11" i="99"/>
  <c r="O11" i="111"/>
  <c r="O30" i="111" s="1"/>
  <c r="O11" i="110"/>
  <c r="O30" i="110" s="1"/>
  <c r="O11" i="12"/>
  <c r="O30" i="12" s="1"/>
  <c r="C9" i="92"/>
  <c r="C28" i="92" s="1"/>
  <c r="C9" i="91"/>
  <c r="C28" i="91" s="1"/>
  <c r="C9" i="69"/>
  <c r="C28" i="69" s="1"/>
  <c r="C9" i="68"/>
  <c r="C28" i="68" s="1"/>
  <c r="C9" i="54"/>
  <c r="C28" i="54" s="1"/>
  <c r="C9" i="88"/>
  <c r="C28" i="88" s="1"/>
  <c r="C9" i="87"/>
  <c r="C28" i="87" s="1"/>
  <c r="C9" i="99"/>
  <c r="C9" i="111"/>
  <c r="C28" i="111" s="1"/>
  <c r="C9" i="110"/>
  <c r="C28" i="110" s="1"/>
  <c r="C9" i="12"/>
  <c r="C28" i="12" s="1"/>
  <c r="P9" i="92"/>
  <c r="P28" i="92" s="1"/>
  <c r="P9" i="91"/>
  <c r="P28" i="91" s="1"/>
  <c r="P9" i="68"/>
  <c r="P28" i="68" s="1"/>
  <c r="P9" i="69"/>
  <c r="P28" i="69" s="1"/>
  <c r="P9" i="54"/>
  <c r="P28" i="54" s="1"/>
  <c r="P9" i="87"/>
  <c r="P28" i="87" s="1"/>
  <c r="P9" i="88"/>
  <c r="P28" i="88" s="1"/>
  <c r="P9" i="12"/>
  <c r="P28" i="12" s="1"/>
  <c r="P9" i="99"/>
  <c r="P9" i="111"/>
  <c r="P28" i="111" s="1"/>
  <c r="P9" i="110"/>
  <c r="P28" i="110" s="1"/>
  <c r="I12" i="92"/>
  <c r="I31" i="92" s="1"/>
  <c r="I12" i="91"/>
  <c r="I31" i="91" s="1"/>
  <c r="I12" i="69"/>
  <c r="I31" i="69" s="1"/>
  <c r="I12" i="68"/>
  <c r="I31" i="68" s="1"/>
  <c r="I12" i="88"/>
  <c r="I31" i="88" s="1"/>
  <c r="I12" i="54"/>
  <c r="I31" i="54" s="1"/>
  <c r="I12" i="87"/>
  <c r="I31" i="87" s="1"/>
  <c r="I12" i="110"/>
  <c r="I31" i="110" s="1"/>
  <c r="I12" i="12"/>
  <c r="I31" i="12" s="1"/>
  <c r="I12" i="99"/>
  <c r="I12" i="111"/>
  <c r="I31" i="111" s="1"/>
  <c r="G20" i="92"/>
  <c r="G39" i="92" s="1"/>
  <c r="G20" i="68"/>
  <c r="G39" i="68" s="1"/>
  <c r="G20" i="91"/>
  <c r="G39" i="91" s="1"/>
  <c r="G20" i="69"/>
  <c r="G39" i="69" s="1"/>
  <c r="G20" i="54"/>
  <c r="G39" i="54" s="1"/>
  <c r="G20" i="87"/>
  <c r="G39" i="87" s="1"/>
  <c r="G20" i="88"/>
  <c r="G39" i="88" s="1"/>
  <c r="G20" i="12"/>
  <c r="G39" i="12" s="1"/>
  <c r="G20" i="99"/>
  <c r="G20" i="111"/>
  <c r="G39" i="111" s="1"/>
  <c r="G20" i="110"/>
  <c r="G39" i="110" s="1"/>
  <c r="O17" i="92"/>
  <c r="O36" i="92" s="1"/>
  <c r="O17" i="91"/>
  <c r="O36" i="91" s="1"/>
  <c r="O17" i="69"/>
  <c r="O36" i="69" s="1"/>
  <c r="O17" i="68"/>
  <c r="O36" i="68" s="1"/>
  <c r="O17" i="54"/>
  <c r="O36" i="54" s="1"/>
  <c r="O17" i="88"/>
  <c r="O36" i="88" s="1"/>
  <c r="O17" i="87"/>
  <c r="O36" i="87" s="1"/>
  <c r="O17" i="99"/>
  <c r="O17" i="111"/>
  <c r="O36" i="111" s="1"/>
  <c r="O17" i="110"/>
  <c r="O36" i="110" s="1"/>
  <c r="O17" i="12"/>
  <c r="O36" i="12" s="1"/>
  <c r="T9" i="92"/>
  <c r="T28" i="92" s="1"/>
  <c r="T9" i="91"/>
  <c r="T28" i="91" s="1"/>
  <c r="T9" i="69"/>
  <c r="T28" i="69" s="1"/>
  <c r="T9" i="68"/>
  <c r="T28" i="68" s="1"/>
  <c r="T9" i="54"/>
  <c r="T28" i="54" s="1"/>
  <c r="T9" i="87"/>
  <c r="T28" i="87" s="1"/>
  <c r="T9" i="88"/>
  <c r="T28" i="88" s="1"/>
  <c r="T9" i="12"/>
  <c r="T28" i="12" s="1"/>
  <c r="T9" i="99"/>
  <c r="T9" i="111"/>
  <c r="T28" i="111" s="1"/>
  <c r="T9" i="110"/>
  <c r="T28" i="110" s="1"/>
  <c r="I18" i="92"/>
  <c r="I37" i="92" s="1"/>
  <c r="I18" i="69"/>
  <c r="I37" i="69" s="1"/>
  <c r="I18" i="91"/>
  <c r="I37" i="91" s="1"/>
  <c r="I18" i="68"/>
  <c r="I37" i="68" s="1"/>
  <c r="I18" i="54"/>
  <c r="I37" i="54" s="1"/>
  <c r="I18" i="88"/>
  <c r="I37" i="88" s="1"/>
  <c r="I18" i="110"/>
  <c r="I37" i="110" s="1"/>
  <c r="I18" i="87"/>
  <c r="I37" i="87" s="1"/>
  <c r="I18" i="12"/>
  <c r="I37" i="12" s="1"/>
  <c r="I18" i="99"/>
  <c r="I18" i="111"/>
  <c r="I37" i="111" s="1"/>
  <c r="M20" i="92"/>
  <c r="M39" i="92" s="1"/>
  <c r="M20" i="91"/>
  <c r="M39" i="91" s="1"/>
  <c r="M20" i="69"/>
  <c r="M39" i="69" s="1"/>
  <c r="M20" i="68"/>
  <c r="M39" i="68" s="1"/>
  <c r="M20" i="54"/>
  <c r="M39" i="54" s="1"/>
  <c r="M20" i="88"/>
  <c r="M39" i="88" s="1"/>
  <c r="M20" i="87"/>
  <c r="M39" i="87" s="1"/>
  <c r="M20" i="12"/>
  <c r="M39" i="12" s="1"/>
  <c r="M20" i="110"/>
  <c r="M39" i="110" s="1"/>
  <c r="M20" i="99"/>
  <c r="M20" i="111"/>
  <c r="M39" i="111" s="1"/>
  <c r="M9" i="92"/>
  <c r="M28" i="92" s="1"/>
  <c r="M9" i="91"/>
  <c r="M28" i="91" s="1"/>
  <c r="M9" i="69"/>
  <c r="M28" i="69" s="1"/>
  <c r="M9" i="68"/>
  <c r="M28" i="68" s="1"/>
  <c r="M9" i="54"/>
  <c r="M28" i="54" s="1"/>
  <c r="M9" i="87"/>
  <c r="M28" i="87" s="1"/>
  <c r="M9" i="12"/>
  <c r="M28" i="12" s="1"/>
  <c r="M9" i="88"/>
  <c r="M28" i="88" s="1"/>
  <c r="M9" i="110"/>
  <c r="M28" i="110" s="1"/>
  <c r="M9" i="99"/>
  <c r="M9" i="111"/>
  <c r="M28" i="111" s="1"/>
  <c r="W11" i="92"/>
  <c r="W30" i="92" s="1"/>
  <c r="W11" i="91"/>
  <c r="W30" i="91" s="1"/>
  <c r="W11" i="69"/>
  <c r="W30" i="69" s="1"/>
  <c r="W11" i="68"/>
  <c r="W30" i="68" s="1"/>
  <c r="W11" i="54"/>
  <c r="W30" i="54" s="1"/>
  <c r="W11" i="88"/>
  <c r="W30" i="88" s="1"/>
  <c r="W11" i="87"/>
  <c r="W30" i="87" s="1"/>
  <c r="W11" i="99"/>
  <c r="W11" i="111"/>
  <c r="W30" i="111" s="1"/>
  <c r="W11" i="110"/>
  <c r="W30" i="110" s="1"/>
  <c r="W11" i="12"/>
  <c r="W30" i="12" s="1"/>
  <c r="D20" i="92"/>
  <c r="D39" i="92" s="1"/>
  <c r="D20" i="91"/>
  <c r="D39" i="91" s="1"/>
  <c r="D20" i="68"/>
  <c r="D39" i="68" s="1"/>
  <c r="D20" i="69"/>
  <c r="D39" i="69" s="1"/>
  <c r="D20" i="87"/>
  <c r="D39" i="87" s="1"/>
  <c r="D20" i="88"/>
  <c r="D39" i="88" s="1"/>
  <c r="D20" i="12"/>
  <c r="D39" i="12" s="1"/>
  <c r="D20" i="99"/>
  <c r="D20" i="111"/>
  <c r="D39" i="111" s="1"/>
  <c r="D20" i="54"/>
  <c r="D39" i="54" s="1"/>
  <c r="D20" i="110"/>
  <c r="D39" i="110" s="1"/>
  <c r="Q14" i="92"/>
  <c r="Q33" i="92" s="1"/>
  <c r="Q14" i="91"/>
  <c r="Q33" i="91" s="1"/>
  <c r="Q14" i="69"/>
  <c r="Q33" i="69" s="1"/>
  <c r="Q14" i="68"/>
  <c r="Q33" i="68" s="1"/>
  <c r="Q14" i="54"/>
  <c r="Q33" i="54" s="1"/>
  <c r="Q14" i="88"/>
  <c r="Q33" i="88" s="1"/>
  <c r="Q14" i="87"/>
  <c r="Q33" i="87" s="1"/>
  <c r="Q14" i="110"/>
  <c r="Q33" i="110" s="1"/>
  <c r="Q14" i="12"/>
  <c r="Q33" i="12" s="1"/>
  <c r="Q14" i="99"/>
  <c r="Q14" i="111"/>
  <c r="Q33" i="111" s="1"/>
  <c r="J9" i="104"/>
  <c r="J27" i="104" s="1"/>
  <c r="J9" i="101"/>
  <c r="J28" i="101" s="1"/>
  <c r="W8" i="101"/>
  <c r="W27" i="101" s="1"/>
  <c r="W8" i="104"/>
  <c r="W26" i="104" s="1"/>
  <c r="I9" i="104"/>
  <c r="I27" i="104" s="1"/>
  <c r="I9" i="101"/>
  <c r="I28" i="101" s="1"/>
  <c r="K8" i="101"/>
  <c r="K27" i="101" s="1"/>
  <c r="K8" i="104"/>
  <c r="K26" i="104" s="1"/>
  <c r="S17" i="92"/>
  <c r="S36" i="92" s="1"/>
  <c r="S17" i="91"/>
  <c r="S36" i="91" s="1"/>
  <c r="S17" i="69"/>
  <c r="S36" i="69" s="1"/>
  <c r="S17" i="54"/>
  <c r="S36" i="54" s="1"/>
  <c r="S17" i="68"/>
  <c r="S36" i="68" s="1"/>
  <c r="S17" i="88"/>
  <c r="S36" i="88" s="1"/>
  <c r="S17" i="87"/>
  <c r="S36" i="87" s="1"/>
  <c r="S17" i="99"/>
  <c r="S17" i="111"/>
  <c r="S36" i="111" s="1"/>
  <c r="S17" i="110"/>
  <c r="S36" i="110" s="1"/>
  <c r="S17" i="12"/>
  <c r="S36" i="12" s="1"/>
  <c r="T17" i="92"/>
  <c r="T36" i="92" s="1"/>
  <c r="T17" i="91"/>
  <c r="T36" i="91" s="1"/>
  <c r="T17" i="69"/>
  <c r="T36" i="69" s="1"/>
  <c r="T17" i="68"/>
  <c r="T36" i="68" s="1"/>
  <c r="T17" i="54"/>
  <c r="T36" i="54" s="1"/>
  <c r="T17" i="88"/>
  <c r="T36" i="88" s="1"/>
  <c r="T17" i="87"/>
  <c r="T36" i="87" s="1"/>
  <c r="T17" i="99"/>
  <c r="T17" i="111"/>
  <c r="T36" i="111" s="1"/>
  <c r="T17" i="110"/>
  <c r="T36" i="110" s="1"/>
  <c r="T17" i="12"/>
  <c r="T36" i="12" s="1"/>
  <c r="S20" i="92"/>
  <c r="S39" i="92" s="1"/>
  <c r="S20" i="91"/>
  <c r="S39" i="91" s="1"/>
  <c r="S20" i="69"/>
  <c r="S39" i="69" s="1"/>
  <c r="S20" i="68"/>
  <c r="S39" i="68" s="1"/>
  <c r="S20" i="54"/>
  <c r="S39" i="54" s="1"/>
  <c r="S20" i="87"/>
  <c r="S39" i="87" s="1"/>
  <c r="S20" i="88"/>
  <c r="S39" i="88" s="1"/>
  <c r="S20" i="12"/>
  <c r="S39" i="12" s="1"/>
  <c r="S20" i="99"/>
  <c r="S20" i="111"/>
  <c r="S39" i="111" s="1"/>
  <c r="S20" i="110"/>
  <c r="S39" i="110" s="1"/>
  <c r="V14" i="92"/>
  <c r="V33" i="92" s="1"/>
  <c r="V14" i="91"/>
  <c r="V33" i="91" s="1"/>
  <c r="V14" i="69"/>
  <c r="V33" i="69" s="1"/>
  <c r="V14" i="68"/>
  <c r="V33" i="68" s="1"/>
  <c r="V14" i="88"/>
  <c r="V33" i="88" s="1"/>
  <c r="V14" i="54"/>
  <c r="V33" i="54" s="1"/>
  <c r="V14" i="87"/>
  <c r="V33" i="87" s="1"/>
  <c r="V14" i="110"/>
  <c r="V33" i="110" s="1"/>
  <c r="V14" i="99"/>
  <c r="V14" i="111"/>
  <c r="V33" i="111" s="1"/>
  <c r="V14" i="12"/>
  <c r="V33" i="12" s="1"/>
  <c r="C11" i="92"/>
  <c r="C30" i="92" s="1"/>
  <c r="C11" i="69"/>
  <c r="C30" i="69" s="1"/>
  <c r="C11" i="91"/>
  <c r="C30" i="91" s="1"/>
  <c r="C11" i="54"/>
  <c r="C30" i="54" s="1"/>
  <c r="C11" i="88"/>
  <c r="C30" i="88" s="1"/>
  <c r="C11" i="87"/>
  <c r="C30" i="87" s="1"/>
  <c r="C11" i="68"/>
  <c r="C30" i="68" s="1"/>
  <c r="C11" i="99"/>
  <c r="C11" i="111"/>
  <c r="C30" i="111" s="1"/>
  <c r="C11" i="110"/>
  <c r="C30" i="110" s="1"/>
  <c r="C11" i="12"/>
  <c r="C30" i="12" s="1"/>
  <c r="G14" i="92"/>
  <c r="G33" i="92" s="1"/>
  <c r="G14" i="91"/>
  <c r="G33" i="91" s="1"/>
  <c r="G14" i="68"/>
  <c r="G33" i="68" s="1"/>
  <c r="G14" i="69"/>
  <c r="G33" i="69" s="1"/>
  <c r="G14" i="54"/>
  <c r="G33" i="54" s="1"/>
  <c r="G14" i="87"/>
  <c r="G33" i="87" s="1"/>
  <c r="G14" i="88"/>
  <c r="G33" i="88" s="1"/>
  <c r="G14" i="12"/>
  <c r="G33" i="12" s="1"/>
  <c r="G14" i="99"/>
  <c r="G14" i="111"/>
  <c r="G33" i="111" s="1"/>
  <c r="G14" i="110"/>
  <c r="G33" i="110" s="1"/>
  <c r="T14" i="92"/>
  <c r="T33" i="92" s="1"/>
  <c r="T14" i="69"/>
  <c r="T33" i="69" s="1"/>
  <c r="T14" i="91"/>
  <c r="T33" i="91" s="1"/>
  <c r="T14" i="68"/>
  <c r="T33" i="68" s="1"/>
  <c r="T14" i="54"/>
  <c r="T33" i="54" s="1"/>
  <c r="T14" i="87"/>
  <c r="T33" i="87" s="1"/>
  <c r="T14" i="12"/>
  <c r="T33" i="12" s="1"/>
  <c r="T14" i="88"/>
  <c r="T33" i="88" s="1"/>
  <c r="T14" i="99"/>
  <c r="T14" i="111"/>
  <c r="T33" i="111" s="1"/>
  <c r="T14" i="110"/>
  <c r="T33" i="110" s="1"/>
  <c r="O14" i="92"/>
  <c r="O33" i="92" s="1"/>
  <c r="O14" i="91"/>
  <c r="O33" i="91" s="1"/>
  <c r="O14" i="69"/>
  <c r="O33" i="69" s="1"/>
  <c r="O14" i="68"/>
  <c r="O33" i="68" s="1"/>
  <c r="O14" i="54"/>
  <c r="O33" i="54" s="1"/>
  <c r="O14" i="87"/>
  <c r="O33" i="87" s="1"/>
  <c r="O14" i="88"/>
  <c r="O33" i="88" s="1"/>
  <c r="O14" i="12"/>
  <c r="O33" i="12" s="1"/>
  <c r="O14" i="99"/>
  <c r="O14" i="111"/>
  <c r="O33" i="111" s="1"/>
  <c r="O14" i="110"/>
  <c r="O33" i="110" s="1"/>
  <c r="V17" i="92"/>
  <c r="V36" i="92" s="1"/>
  <c r="V17" i="91"/>
  <c r="V36" i="91" s="1"/>
  <c r="V17" i="68"/>
  <c r="V36" i="68" s="1"/>
  <c r="V17" i="69"/>
  <c r="V36" i="69" s="1"/>
  <c r="V17" i="54"/>
  <c r="V36" i="54" s="1"/>
  <c r="V17" i="87"/>
  <c r="V36" i="87" s="1"/>
  <c r="V17" i="88"/>
  <c r="V36" i="88" s="1"/>
  <c r="V17" i="12"/>
  <c r="V36" i="12" s="1"/>
  <c r="V17" i="99"/>
  <c r="V17" i="111"/>
  <c r="V36" i="111" s="1"/>
  <c r="V17" i="110"/>
  <c r="V36" i="110" s="1"/>
  <c r="W17" i="92"/>
  <c r="W36" i="92" s="1"/>
  <c r="W17" i="69"/>
  <c r="W36" i="69" s="1"/>
  <c r="W17" i="91"/>
  <c r="W36" i="91" s="1"/>
  <c r="W17" i="68"/>
  <c r="W36" i="68" s="1"/>
  <c r="W17" i="54"/>
  <c r="W36" i="54" s="1"/>
  <c r="W17" i="88"/>
  <c r="W36" i="88" s="1"/>
  <c r="W17" i="87"/>
  <c r="W36" i="87" s="1"/>
  <c r="W17" i="99"/>
  <c r="W17" i="111"/>
  <c r="W36" i="111" s="1"/>
  <c r="W17" i="110"/>
  <c r="W36" i="110" s="1"/>
  <c r="W17" i="12"/>
  <c r="W36" i="12" s="1"/>
  <c r="Q11" i="92"/>
  <c r="Q30" i="92" s="1"/>
  <c r="Q11" i="91"/>
  <c r="Q30" i="91" s="1"/>
  <c r="Q11" i="69"/>
  <c r="Q30" i="69" s="1"/>
  <c r="Q11" i="68"/>
  <c r="Q30" i="68" s="1"/>
  <c r="Q11" i="54"/>
  <c r="Q30" i="54" s="1"/>
  <c r="Q11" i="87"/>
  <c r="Q30" i="87" s="1"/>
  <c r="Q11" i="88"/>
  <c r="Q30" i="88" s="1"/>
  <c r="Q11" i="12"/>
  <c r="Q30" i="12" s="1"/>
  <c r="Q11" i="110"/>
  <c r="Q30" i="110" s="1"/>
  <c r="Q11" i="99"/>
  <c r="Q11" i="111"/>
  <c r="Q30" i="111" s="1"/>
  <c r="C17" i="92"/>
  <c r="C36" i="92" s="1"/>
  <c r="C17" i="91"/>
  <c r="C36" i="91" s="1"/>
  <c r="C17" i="69"/>
  <c r="C36" i="69" s="1"/>
  <c r="C17" i="68"/>
  <c r="C36" i="68" s="1"/>
  <c r="C17" i="54"/>
  <c r="C36" i="54" s="1"/>
  <c r="C17" i="88"/>
  <c r="C36" i="88" s="1"/>
  <c r="C17" i="87"/>
  <c r="C36" i="87" s="1"/>
  <c r="C17" i="99"/>
  <c r="C17" i="111"/>
  <c r="C36" i="111" s="1"/>
  <c r="C17" i="110"/>
  <c r="C36" i="110" s="1"/>
  <c r="C17" i="12"/>
  <c r="C36" i="12" s="1"/>
  <c r="V20" i="92"/>
  <c r="V39" i="92" s="1"/>
  <c r="V20" i="91"/>
  <c r="V39" i="91" s="1"/>
  <c r="V20" i="68"/>
  <c r="V39" i="68" s="1"/>
  <c r="V20" i="69"/>
  <c r="V39" i="69" s="1"/>
  <c r="V20" i="54"/>
  <c r="V39" i="54" s="1"/>
  <c r="V20" i="88"/>
  <c r="V39" i="88" s="1"/>
  <c r="V20" i="110"/>
  <c r="V39" i="110" s="1"/>
  <c r="V20" i="87"/>
  <c r="V39" i="87" s="1"/>
  <c r="V20" i="99"/>
  <c r="V20" i="111"/>
  <c r="V39" i="111" s="1"/>
  <c r="V20" i="12"/>
  <c r="V39" i="12" s="1"/>
  <c r="H9" i="92"/>
  <c r="H28" i="92" s="1"/>
  <c r="H9" i="91"/>
  <c r="H28" i="91" s="1"/>
  <c r="H9" i="69"/>
  <c r="H28" i="69" s="1"/>
  <c r="H9" i="68"/>
  <c r="H28" i="68" s="1"/>
  <c r="H9" i="54"/>
  <c r="H28" i="54" s="1"/>
  <c r="H9" i="87"/>
  <c r="H28" i="87" s="1"/>
  <c r="H9" i="88"/>
  <c r="H28" i="88" s="1"/>
  <c r="H9" i="12"/>
  <c r="H28" i="12" s="1"/>
  <c r="H9" i="99"/>
  <c r="H9" i="111"/>
  <c r="H28" i="111" s="1"/>
  <c r="H9" i="110"/>
  <c r="H28" i="110" s="1"/>
  <c r="D11" i="92"/>
  <c r="D30" i="92" s="1"/>
  <c r="D11" i="91"/>
  <c r="D30" i="91" s="1"/>
  <c r="D11" i="69"/>
  <c r="D30" i="69" s="1"/>
  <c r="D11" i="68"/>
  <c r="D30" i="68" s="1"/>
  <c r="D11" i="54"/>
  <c r="D30" i="54" s="1"/>
  <c r="D11" i="88"/>
  <c r="D30" i="88" s="1"/>
  <c r="D11" i="87"/>
  <c r="D30" i="87" s="1"/>
  <c r="D11" i="99"/>
  <c r="D11" i="111"/>
  <c r="D30" i="111" s="1"/>
  <c r="D11" i="110"/>
  <c r="D30" i="110" s="1"/>
  <c r="D11" i="12"/>
  <c r="D30" i="12" s="1"/>
  <c r="M11" i="92"/>
  <c r="M30" i="92" s="1"/>
  <c r="M11" i="91"/>
  <c r="M30" i="91" s="1"/>
  <c r="M11" i="69"/>
  <c r="M30" i="69" s="1"/>
  <c r="M11" i="68"/>
  <c r="M30" i="68" s="1"/>
  <c r="M11" i="54"/>
  <c r="M30" i="54" s="1"/>
  <c r="M11" i="87"/>
  <c r="M30" i="87" s="1"/>
  <c r="M11" i="88"/>
  <c r="M30" i="88" s="1"/>
  <c r="M11" i="12"/>
  <c r="M30" i="12" s="1"/>
  <c r="M11" i="99"/>
  <c r="M11" i="111"/>
  <c r="M30" i="111" s="1"/>
  <c r="M11" i="110"/>
  <c r="M30" i="110" s="1"/>
  <c r="I21" i="92"/>
  <c r="I40" i="92" s="1"/>
  <c r="I21" i="91"/>
  <c r="I40" i="91" s="1"/>
  <c r="I21" i="69"/>
  <c r="I40" i="69" s="1"/>
  <c r="I21" i="68"/>
  <c r="I40" i="68" s="1"/>
  <c r="I21" i="87"/>
  <c r="I40" i="87" s="1"/>
  <c r="I21" i="88"/>
  <c r="I40" i="88" s="1"/>
  <c r="I21" i="12"/>
  <c r="I40" i="12" s="1"/>
  <c r="I21" i="54"/>
  <c r="I40" i="54" s="1"/>
  <c r="I21" i="110"/>
  <c r="I40" i="110" s="1"/>
  <c r="I21" i="99"/>
  <c r="I21" i="111"/>
  <c r="I40" i="111" s="1"/>
  <c r="Q17" i="92"/>
  <c r="Q36" i="92" s="1"/>
  <c r="Q17" i="91"/>
  <c r="Q36" i="91" s="1"/>
  <c r="Q17" i="68"/>
  <c r="Q36" i="68" s="1"/>
  <c r="Q17" i="69"/>
  <c r="Q36" i="69" s="1"/>
  <c r="Q17" i="54"/>
  <c r="Q36" i="54" s="1"/>
  <c r="Q17" i="87"/>
  <c r="Q36" i="87" s="1"/>
  <c r="Q17" i="88"/>
  <c r="Q36" i="88" s="1"/>
  <c r="Q17" i="12"/>
  <c r="Q36" i="12" s="1"/>
  <c r="Q17" i="99"/>
  <c r="Q17" i="111"/>
  <c r="Q36" i="111" s="1"/>
  <c r="Q17" i="110"/>
  <c r="Q36" i="110" s="1"/>
  <c r="W9" i="92"/>
  <c r="W28" i="92" s="1"/>
  <c r="W9" i="91"/>
  <c r="W28" i="91" s="1"/>
  <c r="W9" i="69"/>
  <c r="W28" i="69" s="1"/>
  <c r="W9" i="68"/>
  <c r="W28" i="68" s="1"/>
  <c r="W9" i="54"/>
  <c r="W28" i="54" s="1"/>
  <c r="W9" i="88"/>
  <c r="W28" i="88" s="1"/>
  <c r="W9" i="99"/>
  <c r="W9" i="111"/>
  <c r="W28" i="111" s="1"/>
  <c r="W9" i="87"/>
  <c r="W28" i="87" s="1"/>
  <c r="W9" i="110"/>
  <c r="W28" i="110" s="1"/>
  <c r="W9" i="12"/>
  <c r="W28" i="12" s="1"/>
  <c r="J21" i="92"/>
  <c r="J40" i="92" s="1"/>
  <c r="J21" i="69"/>
  <c r="J40" i="69" s="1"/>
  <c r="J21" i="91"/>
  <c r="J40" i="91" s="1"/>
  <c r="J21" i="68"/>
  <c r="J40" i="68" s="1"/>
  <c r="J21" i="54"/>
  <c r="J40" i="54" s="1"/>
  <c r="J21" i="88"/>
  <c r="J40" i="88" s="1"/>
  <c r="J21" i="87"/>
  <c r="J40" i="87" s="1"/>
  <c r="J21" i="12"/>
  <c r="J40" i="12" s="1"/>
  <c r="J21" i="99"/>
  <c r="J21" i="111"/>
  <c r="J40" i="111" s="1"/>
  <c r="J21" i="110"/>
  <c r="J40" i="110" s="1"/>
  <c r="J12" i="92"/>
  <c r="J31" i="92" s="1"/>
  <c r="J12" i="91"/>
  <c r="J31" i="91" s="1"/>
  <c r="J12" i="68"/>
  <c r="J31" i="68" s="1"/>
  <c r="J12" i="69"/>
  <c r="J31" i="69" s="1"/>
  <c r="J12" i="54"/>
  <c r="J31" i="54" s="1"/>
  <c r="J12" i="87"/>
  <c r="J31" i="87" s="1"/>
  <c r="J12" i="88"/>
  <c r="J31" i="88" s="1"/>
  <c r="J12" i="12"/>
  <c r="J31" i="12" s="1"/>
  <c r="J12" i="99"/>
  <c r="J12" i="111"/>
  <c r="J31" i="111" s="1"/>
  <c r="J12" i="110"/>
  <c r="J31" i="110" s="1"/>
  <c r="J20" i="104"/>
  <c r="J38" i="104" s="1"/>
  <c r="J20" i="101"/>
  <c r="J39" i="101" s="1"/>
  <c r="G8" i="101"/>
  <c r="G27" i="101" s="1"/>
  <c r="G8" i="104"/>
  <c r="G26" i="104" s="1"/>
  <c r="T8" i="101"/>
  <c r="T27" i="101" s="1"/>
  <c r="T8" i="104"/>
  <c r="T26" i="104" s="1"/>
  <c r="J14" i="104"/>
  <c r="J32" i="104" s="1"/>
  <c r="J14" i="101"/>
  <c r="J33" i="101" s="1"/>
  <c r="P8" i="101"/>
  <c r="P27" i="101" s="1"/>
  <c r="P8" i="104"/>
  <c r="P26" i="104" s="1"/>
  <c r="I17" i="101"/>
  <c r="I36" i="101" s="1"/>
  <c r="I17" i="104"/>
  <c r="I35" i="104" s="1"/>
  <c r="G9" i="92"/>
  <c r="G28" i="92" s="1"/>
  <c r="G9" i="91"/>
  <c r="G28" i="91" s="1"/>
  <c r="G9" i="69"/>
  <c r="G28" i="69" s="1"/>
  <c r="G9" i="68"/>
  <c r="G28" i="68" s="1"/>
  <c r="G9" i="54"/>
  <c r="G28" i="54" s="1"/>
  <c r="G9" i="88"/>
  <c r="G28" i="88" s="1"/>
  <c r="G9" i="99"/>
  <c r="G9" i="111"/>
  <c r="G28" i="111" s="1"/>
  <c r="G9" i="87"/>
  <c r="G28" i="87" s="1"/>
  <c r="G9" i="110"/>
  <c r="G28" i="110" s="1"/>
  <c r="G9" i="12"/>
  <c r="G28" i="12" s="1"/>
  <c r="N14" i="92"/>
  <c r="N33" i="92" s="1"/>
  <c r="N14" i="91"/>
  <c r="N33" i="91" s="1"/>
  <c r="N14" i="69"/>
  <c r="N33" i="69" s="1"/>
  <c r="N14" i="88"/>
  <c r="N33" i="88" s="1"/>
  <c r="N14" i="54"/>
  <c r="N33" i="54" s="1"/>
  <c r="N14" i="68"/>
  <c r="N33" i="68" s="1"/>
  <c r="N14" i="87"/>
  <c r="N33" i="87" s="1"/>
  <c r="N14" i="110"/>
  <c r="N33" i="110" s="1"/>
  <c r="N14" i="12"/>
  <c r="N33" i="12" s="1"/>
  <c r="N14" i="99"/>
  <c r="N14" i="111"/>
  <c r="N33" i="111" s="1"/>
  <c r="T11" i="92"/>
  <c r="T30" i="92" s="1"/>
  <c r="T11" i="91"/>
  <c r="T30" i="91" s="1"/>
  <c r="T11" i="69"/>
  <c r="T30" i="69" s="1"/>
  <c r="T11" i="68"/>
  <c r="T30" i="68" s="1"/>
  <c r="T11" i="54"/>
  <c r="T30" i="54" s="1"/>
  <c r="T11" i="88"/>
  <c r="T30" i="88" s="1"/>
  <c r="T11" i="87"/>
  <c r="T30" i="87" s="1"/>
  <c r="T11" i="99"/>
  <c r="T11" i="111"/>
  <c r="T30" i="111" s="1"/>
  <c r="T11" i="110"/>
  <c r="T30" i="110" s="1"/>
  <c r="T11" i="12"/>
  <c r="T30" i="12" s="1"/>
  <c r="K17" i="92"/>
  <c r="K36" i="92" s="1"/>
  <c r="K17" i="69"/>
  <c r="K36" i="69" s="1"/>
  <c r="K17" i="91"/>
  <c r="K36" i="91" s="1"/>
  <c r="K17" i="68"/>
  <c r="K36" i="68" s="1"/>
  <c r="K17" i="54"/>
  <c r="K36" i="54" s="1"/>
  <c r="K17" i="88"/>
  <c r="K36" i="88" s="1"/>
  <c r="K17" i="87"/>
  <c r="K36" i="87" s="1"/>
  <c r="K17" i="99"/>
  <c r="K17" i="111"/>
  <c r="K36" i="111" s="1"/>
  <c r="K17" i="110"/>
  <c r="K36" i="110" s="1"/>
  <c r="K17" i="12"/>
  <c r="K36" i="12" s="1"/>
  <c r="V11" i="92"/>
  <c r="V30" i="92" s="1"/>
  <c r="V11" i="91"/>
  <c r="V30" i="91" s="1"/>
  <c r="V11" i="69"/>
  <c r="V30" i="69" s="1"/>
  <c r="V11" i="68"/>
  <c r="V30" i="68" s="1"/>
  <c r="V11" i="54"/>
  <c r="V30" i="54" s="1"/>
  <c r="V11" i="87"/>
  <c r="V30" i="87" s="1"/>
  <c r="V11" i="88"/>
  <c r="V30" i="88" s="1"/>
  <c r="V11" i="12"/>
  <c r="V30" i="12" s="1"/>
  <c r="V11" i="99"/>
  <c r="V11" i="111"/>
  <c r="V30" i="111" s="1"/>
  <c r="V11" i="110"/>
  <c r="V30" i="110" s="1"/>
  <c r="G11" i="91"/>
  <c r="G30" i="91" s="1"/>
  <c r="G11" i="69"/>
  <c r="G30" i="69" s="1"/>
  <c r="G11" i="92"/>
  <c r="G30" i="92" s="1"/>
  <c r="G11" i="68"/>
  <c r="G30" i="68" s="1"/>
  <c r="G11" i="54"/>
  <c r="G30" i="54" s="1"/>
  <c r="G11" i="88"/>
  <c r="G30" i="88" s="1"/>
  <c r="G11" i="87"/>
  <c r="G30" i="87" s="1"/>
  <c r="G11" i="99"/>
  <c r="G11" i="111"/>
  <c r="G30" i="111" s="1"/>
  <c r="G11" i="110"/>
  <c r="G30" i="110" s="1"/>
  <c r="G11" i="12"/>
  <c r="G30" i="12" s="1"/>
  <c r="O9" i="92"/>
  <c r="O28" i="92" s="1"/>
  <c r="O9" i="91"/>
  <c r="O28" i="91" s="1"/>
  <c r="O9" i="69"/>
  <c r="O28" i="69" s="1"/>
  <c r="O9" i="68"/>
  <c r="O28" i="68" s="1"/>
  <c r="O9" i="54"/>
  <c r="O28" i="54" s="1"/>
  <c r="O9" i="88"/>
  <c r="O28" i="88" s="1"/>
  <c r="O9" i="87"/>
  <c r="O28" i="87" s="1"/>
  <c r="O9" i="99"/>
  <c r="O9" i="111"/>
  <c r="O28" i="111" s="1"/>
  <c r="O9" i="110"/>
  <c r="O28" i="110" s="1"/>
  <c r="O9" i="12"/>
  <c r="O28" i="12" s="1"/>
  <c r="O20" i="92"/>
  <c r="O39" i="92" s="1"/>
  <c r="O20" i="68"/>
  <c r="O39" i="68" s="1"/>
  <c r="O20" i="91"/>
  <c r="O39" i="91" s="1"/>
  <c r="O20" i="69"/>
  <c r="O39" i="69" s="1"/>
  <c r="O20" i="54"/>
  <c r="O39" i="54" s="1"/>
  <c r="O20" i="87"/>
  <c r="O39" i="87" s="1"/>
  <c r="O20" i="88"/>
  <c r="O39" i="88" s="1"/>
  <c r="O20" i="12"/>
  <c r="O39" i="12" s="1"/>
  <c r="O20" i="99"/>
  <c r="O20" i="111"/>
  <c r="O39" i="111" s="1"/>
  <c r="O20" i="110"/>
  <c r="O39" i="110" s="1"/>
  <c r="H20" i="92"/>
  <c r="H39" i="92" s="1"/>
  <c r="H20" i="91"/>
  <c r="H39" i="91" s="1"/>
  <c r="H20" i="69"/>
  <c r="H39" i="69" s="1"/>
  <c r="H20" i="68"/>
  <c r="H39" i="68" s="1"/>
  <c r="H20" i="54"/>
  <c r="H39" i="54" s="1"/>
  <c r="H20" i="87"/>
  <c r="H39" i="87" s="1"/>
  <c r="H20" i="12"/>
  <c r="H39" i="12" s="1"/>
  <c r="H20" i="88"/>
  <c r="H39" i="88" s="1"/>
  <c r="H20" i="99"/>
  <c r="H20" i="111"/>
  <c r="H39" i="111" s="1"/>
  <c r="H20" i="110"/>
  <c r="H39" i="110" s="1"/>
  <c r="P17" i="92"/>
  <c r="P36" i="92" s="1"/>
  <c r="P17" i="68"/>
  <c r="P36" i="68" s="1"/>
  <c r="P17" i="91"/>
  <c r="P36" i="91" s="1"/>
  <c r="P17" i="69"/>
  <c r="P36" i="69" s="1"/>
  <c r="P17" i="88"/>
  <c r="P36" i="88" s="1"/>
  <c r="P17" i="54"/>
  <c r="P36" i="54" s="1"/>
  <c r="P17" i="87"/>
  <c r="P36" i="87" s="1"/>
  <c r="P17" i="99"/>
  <c r="P17" i="111"/>
  <c r="P36" i="111" s="1"/>
  <c r="P17" i="110"/>
  <c r="P36" i="110" s="1"/>
  <c r="P17" i="12"/>
  <c r="P36" i="12" s="1"/>
  <c r="C20" i="92"/>
  <c r="C39" i="92" s="1"/>
  <c r="C20" i="91"/>
  <c r="C39" i="91" s="1"/>
  <c r="C20" i="69"/>
  <c r="C39" i="69" s="1"/>
  <c r="C20" i="68"/>
  <c r="C39" i="68" s="1"/>
  <c r="C20" i="54"/>
  <c r="C39" i="54" s="1"/>
  <c r="C20" i="87"/>
  <c r="C39" i="87" s="1"/>
  <c r="C20" i="88"/>
  <c r="C39" i="88" s="1"/>
  <c r="C20" i="12"/>
  <c r="C39" i="12" s="1"/>
  <c r="C20" i="99"/>
  <c r="C20" i="111"/>
  <c r="C39" i="111" s="1"/>
  <c r="C20" i="110"/>
  <c r="C39" i="110" s="1"/>
  <c r="D17" i="92"/>
  <c r="D36" i="92" s="1"/>
  <c r="D17" i="91"/>
  <c r="D36" i="91" s="1"/>
  <c r="D17" i="69"/>
  <c r="D36" i="69" s="1"/>
  <c r="D17" i="68"/>
  <c r="D36" i="68" s="1"/>
  <c r="D17" i="54"/>
  <c r="D36" i="54" s="1"/>
  <c r="D17" i="88"/>
  <c r="D36" i="88" s="1"/>
  <c r="D17" i="87"/>
  <c r="D36" i="87" s="1"/>
  <c r="D17" i="99"/>
  <c r="D17" i="111"/>
  <c r="D36" i="111" s="1"/>
  <c r="D17" i="110"/>
  <c r="D36" i="110" s="1"/>
  <c r="D17" i="12"/>
  <c r="D36" i="12" s="1"/>
  <c r="M17" i="92"/>
  <c r="M36" i="92" s="1"/>
  <c r="M17" i="91"/>
  <c r="M36" i="91" s="1"/>
  <c r="M17" i="68"/>
  <c r="M36" i="68" s="1"/>
  <c r="M17" i="69"/>
  <c r="M36" i="69" s="1"/>
  <c r="M17" i="54"/>
  <c r="M36" i="54" s="1"/>
  <c r="M17" i="87"/>
  <c r="M36" i="87" s="1"/>
  <c r="M17" i="88"/>
  <c r="M36" i="88" s="1"/>
  <c r="M17" i="12"/>
  <c r="M36" i="12" s="1"/>
  <c r="M17" i="111"/>
  <c r="M36" i="111" s="1"/>
  <c r="M17" i="99"/>
  <c r="M17" i="110"/>
  <c r="M36" i="110" s="1"/>
  <c r="J15" i="92"/>
  <c r="J34" i="92" s="1"/>
  <c r="J15" i="91"/>
  <c r="J34" i="91" s="1"/>
  <c r="J15" i="69"/>
  <c r="J34" i="69" s="1"/>
  <c r="J15" i="68"/>
  <c r="J34" i="68" s="1"/>
  <c r="J15" i="54"/>
  <c r="J34" i="54" s="1"/>
  <c r="J15" i="88"/>
  <c r="J34" i="88" s="1"/>
  <c r="J15" i="87"/>
  <c r="J34" i="87" s="1"/>
  <c r="J15" i="110"/>
  <c r="J34" i="110" s="1"/>
  <c r="J15" i="12"/>
  <c r="J34" i="12" s="1"/>
  <c r="J15" i="99"/>
  <c r="J15" i="111"/>
  <c r="J34" i="111" s="1"/>
  <c r="D9" i="92"/>
  <c r="D28" i="92" s="1"/>
  <c r="D9" i="91"/>
  <c r="D28" i="91" s="1"/>
  <c r="D9" i="69"/>
  <c r="D28" i="69" s="1"/>
  <c r="D9" i="68"/>
  <c r="D28" i="68" s="1"/>
  <c r="D9" i="54"/>
  <c r="D28" i="54" s="1"/>
  <c r="D9" i="87"/>
  <c r="D28" i="87" s="1"/>
  <c r="D9" i="88"/>
  <c r="D28" i="88" s="1"/>
  <c r="D9" i="12"/>
  <c r="D28" i="12" s="1"/>
  <c r="D9" i="99"/>
  <c r="D9" i="111"/>
  <c r="D28" i="111" s="1"/>
  <c r="D9" i="110"/>
  <c r="D28" i="110" s="1"/>
  <c r="J18" i="92"/>
  <c r="J37" i="92" s="1"/>
  <c r="J18" i="91"/>
  <c r="J37" i="91" s="1"/>
  <c r="J18" i="68"/>
  <c r="J37" i="68" s="1"/>
  <c r="J18" i="69"/>
  <c r="J37" i="69" s="1"/>
  <c r="J18" i="54"/>
  <c r="J37" i="54" s="1"/>
  <c r="J18" i="87"/>
  <c r="J37" i="87" s="1"/>
  <c r="J18" i="88"/>
  <c r="J37" i="88" s="1"/>
  <c r="J18" i="12"/>
  <c r="J37" i="12" s="1"/>
  <c r="J18" i="99"/>
  <c r="J18" i="111"/>
  <c r="J37" i="111" s="1"/>
  <c r="J18" i="110"/>
  <c r="J37" i="110" s="1"/>
  <c r="K11" i="92"/>
  <c r="K30" i="92" s="1"/>
  <c r="K11" i="91"/>
  <c r="K30" i="91" s="1"/>
  <c r="K11" i="69"/>
  <c r="K30" i="69" s="1"/>
  <c r="K11" i="68"/>
  <c r="K30" i="68" s="1"/>
  <c r="K11" i="54"/>
  <c r="K30" i="54" s="1"/>
  <c r="K11" i="88"/>
  <c r="K30" i="88" s="1"/>
  <c r="K11" i="87"/>
  <c r="K30" i="87" s="1"/>
  <c r="K11" i="99"/>
  <c r="K11" i="111"/>
  <c r="K30" i="111" s="1"/>
  <c r="K11" i="110"/>
  <c r="K30" i="110" s="1"/>
  <c r="K11" i="12"/>
  <c r="K30" i="12" s="1"/>
  <c r="D14" i="92"/>
  <c r="D33" i="92" s="1"/>
  <c r="D14" i="91"/>
  <c r="D33" i="91" s="1"/>
  <c r="D14" i="69"/>
  <c r="D33" i="69" s="1"/>
  <c r="D14" i="68"/>
  <c r="D33" i="68" s="1"/>
  <c r="D14" i="54"/>
  <c r="D33" i="54" s="1"/>
  <c r="D14" i="87"/>
  <c r="D33" i="87" s="1"/>
  <c r="D14" i="12"/>
  <c r="D33" i="12" s="1"/>
  <c r="D14" i="88"/>
  <c r="D33" i="88" s="1"/>
  <c r="D14" i="99"/>
  <c r="D14" i="111"/>
  <c r="D33" i="111" s="1"/>
  <c r="D14" i="110"/>
  <c r="D33" i="110" s="1"/>
  <c r="J17" i="104"/>
  <c r="J35" i="104" s="1"/>
  <c r="J17" i="101"/>
  <c r="J36" i="101" s="1"/>
  <c r="H8" i="101"/>
  <c r="H27" i="101" s="1"/>
  <c r="H8" i="104"/>
  <c r="H26" i="104" s="1"/>
  <c r="I11" i="104"/>
  <c r="I29" i="104" s="1"/>
  <c r="I11" i="101"/>
  <c r="I30" i="101" s="1"/>
  <c r="V8" i="104"/>
  <c r="V26" i="104" s="1"/>
  <c r="V8" i="101"/>
  <c r="V27" i="101" s="1"/>
  <c r="J11" i="104"/>
  <c r="J29" i="104" s="1"/>
  <c r="J11" i="101"/>
  <c r="J30" i="101" s="1"/>
  <c r="M8" i="104"/>
  <c r="M26" i="104" s="1"/>
  <c r="M8" i="101"/>
  <c r="M27" i="101" s="1"/>
  <c r="B14" i="111"/>
  <c r="B33" i="111" s="1"/>
  <c r="B14" i="110"/>
  <c r="B33" i="110" s="1"/>
  <c r="B11" i="111"/>
  <c r="B30" i="111" s="1"/>
  <c r="B11" i="110"/>
  <c r="B30" i="110" s="1"/>
  <c r="B9" i="111"/>
  <c r="B28" i="111" s="1"/>
  <c r="B9" i="110"/>
  <c r="B28" i="110" s="1"/>
  <c r="B17" i="111"/>
  <c r="B36" i="111" s="1"/>
  <c r="B17" i="110"/>
  <c r="B36" i="110" s="1"/>
  <c r="B20" i="111"/>
  <c r="B39" i="111" s="1"/>
  <c r="B20" i="110"/>
  <c r="B39" i="110" s="1"/>
  <c r="B20" i="68"/>
  <c r="B39" i="68" s="1"/>
  <c r="B20" i="91"/>
  <c r="B39" i="91" s="1"/>
  <c r="B20" i="69"/>
  <c r="B39" i="69" s="1"/>
  <c r="B20" i="92"/>
  <c r="B39" i="92" s="1"/>
  <c r="AV16" i="83"/>
  <c r="AV30" i="83" s="1"/>
  <c r="AV16" i="89"/>
  <c r="AV30" i="89" s="1"/>
  <c r="AV16" i="90"/>
  <c r="AV30" i="90" s="1"/>
  <c r="AV16" i="82"/>
  <c r="AV30" i="82" s="1"/>
  <c r="B20" i="87"/>
  <c r="B39" i="87" s="1"/>
  <c r="B20" i="54"/>
  <c r="B39" i="54" s="1"/>
  <c r="B20" i="12"/>
  <c r="B39" i="12" s="1"/>
  <c r="B20" i="88"/>
  <c r="B39" i="88" s="1"/>
  <c r="B20" i="99"/>
  <c r="B14" i="68"/>
  <c r="B33" i="68" s="1"/>
  <c r="B14" i="69"/>
  <c r="B33" i="69" s="1"/>
  <c r="AV12" i="83"/>
  <c r="AV26" i="83" s="1"/>
  <c r="B14" i="91"/>
  <c r="B33" i="91" s="1"/>
  <c r="B14" i="92"/>
  <c r="B33" i="92" s="1"/>
  <c r="AV12" i="90"/>
  <c r="AV26" i="90" s="1"/>
  <c r="AV12" i="82"/>
  <c r="AV26" i="82" s="1"/>
  <c r="AV12" i="89"/>
  <c r="AV26" i="89" s="1"/>
  <c r="B14" i="54"/>
  <c r="B33" i="54" s="1"/>
  <c r="B14" i="88"/>
  <c r="B33" i="88" s="1"/>
  <c r="B14" i="87"/>
  <c r="B33" i="87" s="1"/>
  <c r="B14" i="12"/>
  <c r="B33" i="12" s="1"/>
  <c r="B14" i="99"/>
  <c r="B8" i="104"/>
  <c r="B26" i="104" s="1"/>
  <c r="B8" i="102"/>
  <c r="B26" i="102" s="1"/>
  <c r="B8" i="103"/>
  <c r="B26" i="103" s="1"/>
  <c r="B8" i="101"/>
  <c r="B27" i="101" s="1"/>
  <c r="B11" i="68"/>
  <c r="B30" i="68" s="1"/>
  <c r="B11" i="69"/>
  <c r="B30" i="69" s="1"/>
  <c r="B11" i="92"/>
  <c r="B30" i="92" s="1"/>
  <c r="AV10" i="83"/>
  <c r="AV24" i="83" s="1"/>
  <c r="AV10" i="89"/>
  <c r="AV24" i="89" s="1"/>
  <c r="AV10" i="82"/>
  <c r="AV24" i="82" s="1"/>
  <c r="B11" i="91"/>
  <c r="B30" i="91" s="1"/>
  <c r="B11" i="88"/>
  <c r="B30" i="88" s="1"/>
  <c r="B11" i="87"/>
  <c r="B30" i="87" s="1"/>
  <c r="AV10" i="90"/>
  <c r="AV24" i="90" s="1"/>
  <c r="B11" i="54"/>
  <c r="B30" i="54" s="1"/>
  <c r="B11" i="12"/>
  <c r="B30" i="12" s="1"/>
  <c r="B11" i="99"/>
  <c r="B9" i="68"/>
  <c r="B28" i="68" s="1"/>
  <c r="B9" i="69"/>
  <c r="B28" i="69" s="1"/>
  <c r="B9" i="91"/>
  <c r="B28" i="91" s="1"/>
  <c r="B9" i="92"/>
  <c r="B28" i="92" s="1"/>
  <c r="B9" i="54"/>
  <c r="B28" i="54" s="1"/>
  <c r="B9" i="87"/>
  <c r="B28" i="87" s="1"/>
  <c r="B9" i="88"/>
  <c r="B28" i="88" s="1"/>
  <c r="B9" i="12"/>
  <c r="B28" i="12" s="1"/>
  <c r="B9" i="99"/>
  <c r="B17" i="68"/>
  <c r="B36" i="68" s="1"/>
  <c r="B17" i="69"/>
  <c r="B36" i="69" s="1"/>
  <c r="B17" i="91"/>
  <c r="B36" i="91" s="1"/>
  <c r="B17" i="92"/>
  <c r="B36" i="92" s="1"/>
  <c r="AV14" i="83"/>
  <c r="AV28" i="83" s="1"/>
  <c r="AV14" i="90"/>
  <c r="AV28" i="90" s="1"/>
  <c r="AV14" i="82"/>
  <c r="AV28" i="82" s="1"/>
  <c r="AV14" i="89"/>
  <c r="AV28" i="89" s="1"/>
  <c r="B17" i="54"/>
  <c r="B36" i="54" s="1"/>
  <c r="B17" i="12"/>
  <c r="B36" i="12" s="1"/>
  <c r="B17" i="88"/>
  <c r="B36" i="88" s="1"/>
  <c r="B17" i="87"/>
  <c r="B36" i="87" s="1"/>
  <c r="B17" i="99"/>
  <c r="H9" i="105"/>
  <c r="H28" i="105" s="1"/>
  <c r="H20" i="105"/>
  <c r="H39" i="105" s="1"/>
  <c r="H17" i="105"/>
  <c r="H36" i="105" s="1"/>
  <c r="H11" i="105"/>
  <c r="H30" i="105" s="1"/>
  <c r="H14" i="105"/>
  <c r="H33" i="105" s="1"/>
  <c r="H11" i="106"/>
  <c r="H30" i="106" s="1"/>
  <c r="I11" i="107"/>
  <c r="I30" i="107" s="1"/>
  <c r="I11" i="108"/>
  <c r="I11" i="109"/>
  <c r="I30" i="109" s="1"/>
  <c r="H20" i="106"/>
  <c r="H39" i="106" s="1"/>
  <c r="I20" i="107"/>
  <c r="I39" i="107" s="1"/>
  <c r="I20" i="108"/>
  <c r="I20" i="109"/>
  <c r="I39" i="109" s="1"/>
  <c r="H14" i="106"/>
  <c r="H33" i="106" s="1"/>
  <c r="I14" i="107"/>
  <c r="I33" i="107" s="1"/>
  <c r="I14" i="108"/>
  <c r="I14" i="109"/>
  <c r="I33" i="109" s="1"/>
  <c r="H17" i="106"/>
  <c r="H36" i="106" s="1"/>
  <c r="I17" i="108"/>
  <c r="I17" i="109"/>
  <c r="I36" i="109" s="1"/>
  <c r="I17" i="107"/>
  <c r="I36" i="107" s="1"/>
  <c r="H9" i="106"/>
  <c r="H28" i="106" s="1"/>
  <c r="I9" i="107"/>
  <c r="I28" i="107" s="1"/>
  <c r="I9" i="108"/>
  <c r="I9" i="109"/>
  <c r="I28" i="109" s="1"/>
  <c r="W12" i="3"/>
  <c r="C17" i="105"/>
  <c r="C36" i="105" s="1"/>
  <c r="F11" i="105"/>
  <c r="F30" i="105" s="1"/>
  <c r="C11" i="105"/>
  <c r="C30" i="105" s="1"/>
  <c r="F20" i="105"/>
  <c r="F39" i="105" s="1"/>
  <c r="D14" i="105"/>
  <c r="D33" i="105" s="1"/>
  <c r="E20" i="105"/>
  <c r="E39" i="105" s="1"/>
  <c r="C20" i="105"/>
  <c r="C39" i="105" s="1"/>
  <c r="F14" i="105"/>
  <c r="F33" i="105" s="1"/>
  <c r="D20" i="105"/>
  <c r="D39" i="105" s="1"/>
  <c r="E11" i="105"/>
  <c r="E30" i="105" s="1"/>
  <c r="C14" i="105"/>
  <c r="C33" i="105" s="1"/>
  <c r="F17" i="105"/>
  <c r="F36" i="105" s="1"/>
  <c r="D11" i="105"/>
  <c r="D30" i="105" s="1"/>
  <c r="E17" i="105"/>
  <c r="E36" i="105" s="1"/>
  <c r="D17" i="105"/>
  <c r="D36" i="105" s="1"/>
  <c r="E14" i="105"/>
  <c r="E33" i="105" s="1"/>
  <c r="D11" i="108"/>
  <c r="C17" i="108"/>
  <c r="F11" i="108"/>
  <c r="D17" i="108"/>
  <c r="E14" i="108"/>
  <c r="C11" i="108"/>
  <c r="F20" i="108"/>
  <c r="D14" i="108"/>
  <c r="E20" i="108"/>
  <c r="C14" i="108"/>
  <c r="F17" i="108"/>
  <c r="E17" i="108"/>
  <c r="C20" i="108"/>
  <c r="F14" i="108"/>
  <c r="D20" i="108"/>
  <c r="E11" i="108"/>
  <c r="C14" i="109"/>
  <c r="C33" i="109" s="1"/>
  <c r="C14" i="107"/>
  <c r="C33" i="107" s="1"/>
  <c r="C14" i="106"/>
  <c r="C33" i="106" s="1"/>
  <c r="F17" i="109"/>
  <c r="F36" i="109" s="1"/>
  <c r="F17" i="107"/>
  <c r="F36" i="107" s="1"/>
  <c r="F17" i="106"/>
  <c r="F36" i="106" s="1"/>
  <c r="D11" i="109"/>
  <c r="D30" i="109" s="1"/>
  <c r="D11" i="107"/>
  <c r="D30" i="107" s="1"/>
  <c r="D11" i="106"/>
  <c r="D30" i="106" s="1"/>
  <c r="E17" i="109"/>
  <c r="E36" i="109" s="1"/>
  <c r="E17" i="107"/>
  <c r="E36" i="107" s="1"/>
  <c r="E17" i="106"/>
  <c r="E36" i="106" s="1"/>
  <c r="K12" i="3"/>
  <c r="C17" i="109"/>
  <c r="C36" i="109" s="1"/>
  <c r="C17" i="107"/>
  <c r="C36" i="107" s="1"/>
  <c r="C17" i="106"/>
  <c r="C36" i="106" s="1"/>
  <c r="F11" i="109"/>
  <c r="F30" i="109" s="1"/>
  <c r="F11" i="107"/>
  <c r="F30" i="107" s="1"/>
  <c r="F11" i="106"/>
  <c r="F30" i="106" s="1"/>
  <c r="D17" i="109"/>
  <c r="D36" i="109" s="1"/>
  <c r="D17" i="107"/>
  <c r="D36" i="107" s="1"/>
  <c r="D17" i="106"/>
  <c r="D36" i="106" s="1"/>
  <c r="E14" i="109"/>
  <c r="E33" i="109" s="1"/>
  <c r="E14" i="107"/>
  <c r="E33" i="107" s="1"/>
  <c r="E14" i="106"/>
  <c r="E33" i="106" s="1"/>
  <c r="C11" i="109"/>
  <c r="C30" i="109" s="1"/>
  <c r="C11" i="107"/>
  <c r="C30" i="107" s="1"/>
  <c r="C11" i="106"/>
  <c r="C30" i="106" s="1"/>
  <c r="F20" i="109"/>
  <c r="F39" i="109" s="1"/>
  <c r="F20" i="107"/>
  <c r="F39" i="107" s="1"/>
  <c r="F20" i="106"/>
  <c r="F39" i="106" s="1"/>
  <c r="D14" i="109"/>
  <c r="D33" i="109" s="1"/>
  <c r="D14" i="107"/>
  <c r="D33" i="107" s="1"/>
  <c r="D14" i="106"/>
  <c r="D33" i="106" s="1"/>
  <c r="E20" i="109"/>
  <c r="E39" i="109" s="1"/>
  <c r="E20" i="107"/>
  <c r="E39" i="107" s="1"/>
  <c r="E20" i="106"/>
  <c r="E39" i="106" s="1"/>
  <c r="C20" i="109"/>
  <c r="C39" i="109" s="1"/>
  <c r="C20" i="107"/>
  <c r="C39" i="107" s="1"/>
  <c r="C20" i="106"/>
  <c r="C39" i="106" s="1"/>
  <c r="F14" i="109"/>
  <c r="F33" i="109" s="1"/>
  <c r="F14" i="107"/>
  <c r="F33" i="107" s="1"/>
  <c r="F14" i="106"/>
  <c r="F33" i="106" s="1"/>
  <c r="D20" i="109"/>
  <c r="D39" i="109" s="1"/>
  <c r="D20" i="107"/>
  <c r="D39" i="107" s="1"/>
  <c r="D20" i="106"/>
  <c r="D39" i="106" s="1"/>
  <c r="E11" i="109"/>
  <c r="E30" i="109" s="1"/>
  <c r="E11" i="107"/>
  <c r="E30" i="107" s="1"/>
  <c r="E11" i="106"/>
  <c r="E30" i="106" s="1"/>
  <c r="Q15" i="3"/>
  <c r="D15" i="3"/>
  <c r="O18" i="3"/>
  <c r="Q21" i="3"/>
  <c r="Q18" i="3"/>
  <c r="M21" i="3"/>
  <c r="W21" i="3"/>
  <c r="C18" i="3"/>
  <c r="B18" i="3"/>
  <c r="V21" i="3"/>
  <c r="P15" i="3"/>
  <c r="D18" i="3"/>
  <c r="M18" i="3"/>
  <c r="D12" i="3"/>
  <c r="M15" i="3"/>
  <c r="G21" i="3"/>
  <c r="M12" i="3"/>
  <c r="D21" i="3"/>
  <c r="W18" i="3"/>
  <c r="B21" i="3"/>
  <c r="V18" i="3"/>
  <c r="B12" i="3"/>
  <c r="H15" i="3"/>
  <c r="K21" i="3"/>
  <c r="T21" i="3"/>
  <c r="Q12" i="3"/>
  <c r="P18" i="3"/>
  <c r="C21" i="3"/>
  <c r="O12" i="3"/>
  <c r="T15" i="3"/>
  <c r="H21" i="3"/>
  <c r="W15" i="3"/>
  <c r="O21" i="3"/>
  <c r="H18" i="3"/>
  <c r="B15" i="3"/>
  <c r="O15" i="3"/>
  <c r="H12" i="3"/>
  <c r="S15" i="3"/>
  <c r="V15" i="3"/>
  <c r="C12" i="3"/>
  <c r="K15" i="3"/>
  <c r="G12" i="3"/>
  <c r="N12" i="3"/>
  <c r="G18" i="3"/>
  <c r="N21" i="3"/>
  <c r="K18" i="3"/>
  <c r="V12" i="3"/>
  <c r="N18" i="3"/>
  <c r="T18" i="3"/>
  <c r="S21" i="3"/>
  <c r="T12" i="3"/>
  <c r="G15" i="3"/>
  <c r="S18" i="3"/>
  <c r="N15" i="3"/>
  <c r="P12" i="3"/>
  <c r="P21" i="3"/>
  <c r="C15" i="3"/>
  <c r="S12" i="3"/>
  <c r="B5" i="24"/>
  <c r="B24" i="24" s="1"/>
  <c r="B5" i="97"/>
  <c r="B23" i="97" s="1"/>
  <c r="B5" i="96"/>
  <c r="B23" i="96" s="1"/>
  <c r="B6" i="24"/>
  <c r="B25" i="24" s="1"/>
  <c r="B6" i="97"/>
  <c r="B24" i="97" s="1"/>
  <c r="B6" i="96"/>
  <c r="B24" i="96" s="1"/>
  <c r="V9" i="102" l="1"/>
  <c r="V27" i="102" s="1"/>
  <c r="V9" i="103"/>
  <c r="V27" i="103" s="1"/>
  <c r="O9" i="102"/>
  <c r="O27" i="102" s="1"/>
  <c r="O9" i="103"/>
  <c r="O27" i="103" s="1"/>
  <c r="T11" i="102"/>
  <c r="T29" i="102" s="1"/>
  <c r="T11" i="103"/>
  <c r="T29" i="103" s="1"/>
  <c r="D11" i="102"/>
  <c r="D29" i="102" s="1"/>
  <c r="D11" i="103"/>
  <c r="D29" i="103" s="1"/>
  <c r="C11" i="102"/>
  <c r="C29" i="102" s="1"/>
  <c r="C11" i="103"/>
  <c r="C29" i="103" s="1"/>
  <c r="S17" i="102"/>
  <c r="S35" i="102" s="1"/>
  <c r="S17" i="103"/>
  <c r="S35" i="103" s="1"/>
  <c r="D20" i="103"/>
  <c r="D38" i="103" s="1"/>
  <c r="D20" i="102"/>
  <c r="D38" i="102" s="1"/>
  <c r="O17" i="102"/>
  <c r="O35" i="102" s="1"/>
  <c r="O17" i="103"/>
  <c r="O35" i="103" s="1"/>
  <c r="C9" i="102"/>
  <c r="C27" i="102" s="1"/>
  <c r="C9" i="103"/>
  <c r="C27" i="103" s="1"/>
  <c r="N11" i="102"/>
  <c r="N29" i="102" s="1"/>
  <c r="N11" i="103"/>
  <c r="N29" i="103" s="1"/>
  <c r="S11" i="102"/>
  <c r="S29" i="102" s="1"/>
  <c r="S11" i="103"/>
  <c r="S29" i="103" s="1"/>
  <c r="G17" i="102"/>
  <c r="G35" i="102" s="1"/>
  <c r="G17" i="103"/>
  <c r="G35" i="103" s="1"/>
  <c r="M14" i="102"/>
  <c r="M32" i="102" s="1"/>
  <c r="M14" i="103"/>
  <c r="M32" i="103" s="1"/>
  <c r="I12" i="102"/>
  <c r="I30" i="102" s="1"/>
  <c r="I12" i="103"/>
  <c r="I30" i="103" s="1"/>
  <c r="J12" i="102"/>
  <c r="J30" i="102" s="1"/>
  <c r="J12" i="103"/>
  <c r="J30" i="103" s="1"/>
  <c r="V20" i="102"/>
  <c r="V38" i="102" s="1"/>
  <c r="V20" i="103"/>
  <c r="V38" i="103" s="1"/>
  <c r="V17" i="102"/>
  <c r="V35" i="102" s="1"/>
  <c r="V17" i="103"/>
  <c r="V35" i="103" s="1"/>
  <c r="P20" i="102"/>
  <c r="P38" i="102" s="1"/>
  <c r="P20" i="103"/>
  <c r="P38" i="103" s="1"/>
  <c r="G9" i="103"/>
  <c r="G27" i="103" s="1"/>
  <c r="G9" i="102"/>
  <c r="G27" i="102" s="1"/>
  <c r="W9" i="102"/>
  <c r="W27" i="102" s="1"/>
  <c r="W9" i="103"/>
  <c r="W27" i="103" s="1"/>
  <c r="I21" i="102"/>
  <c r="I39" i="102" s="1"/>
  <c r="I21" i="103"/>
  <c r="I39" i="103" s="1"/>
  <c r="M9" i="102"/>
  <c r="M27" i="102" s="1"/>
  <c r="M9" i="103"/>
  <c r="M27" i="103" s="1"/>
  <c r="H20" i="102"/>
  <c r="H38" i="102" s="1"/>
  <c r="H20" i="103"/>
  <c r="H38" i="103" s="1"/>
  <c r="V11" i="102"/>
  <c r="V29" i="102" s="1"/>
  <c r="V11" i="103"/>
  <c r="V29" i="103" s="1"/>
  <c r="K20" i="102"/>
  <c r="K38" i="102" s="1"/>
  <c r="K20" i="103"/>
  <c r="K38" i="103" s="1"/>
  <c r="S14" i="103"/>
  <c r="S32" i="103" s="1"/>
  <c r="S14" i="102"/>
  <c r="S32" i="102" s="1"/>
  <c r="Q14" i="102"/>
  <c r="Q32" i="102" s="1"/>
  <c r="Q14" i="103"/>
  <c r="Q32" i="103" s="1"/>
  <c r="M20" i="102"/>
  <c r="M38" i="102" s="1"/>
  <c r="M20" i="103"/>
  <c r="M38" i="103" s="1"/>
  <c r="Q9" i="102"/>
  <c r="Q27" i="102" s="1"/>
  <c r="Q9" i="103"/>
  <c r="Q27" i="103" s="1"/>
  <c r="Q20" i="102"/>
  <c r="Q38" i="102" s="1"/>
  <c r="Q20" i="103"/>
  <c r="Q38" i="103" s="1"/>
  <c r="N9" i="102"/>
  <c r="N27" i="102" s="1"/>
  <c r="N9" i="103"/>
  <c r="N27" i="103" s="1"/>
  <c r="H11" i="102"/>
  <c r="H29" i="102" s="1"/>
  <c r="H11" i="103"/>
  <c r="H29" i="103" s="1"/>
  <c r="Q11" i="103"/>
  <c r="Q29" i="103" s="1"/>
  <c r="Q11" i="102"/>
  <c r="Q29" i="102" s="1"/>
  <c r="I18" i="102"/>
  <c r="I36" i="102" s="1"/>
  <c r="I18" i="103"/>
  <c r="I36" i="103" s="1"/>
  <c r="K11" i="103"/>
  <c r="K29" i="103" s="1"/>
  <c r="K11" i="102"/>
  <c r="K29" i="102" s="1"/>
  <c r="N14" i="102"/>
  <c r="N32" i="102" s="1"/>
  <c r="N14" i="103"/>
  <c r="N32" i="103" s="1"/>
  <c r="M11" i="102"/>
  <c r="M29" i="102" s="1"/>
  <c r="M11" i="103"/>
  <c r="M29" i="103" s="1"/>
  <c r="G20" i="102"/>
  <c r="G38" i="102" s="1"/>
  <c r="G20" i="103"/>
  <c r="G38" i="103" s="1"/>
  <c r="P9" i="102"/>
  <c r="P27" i="102" s="1"/>
  <c r="P9" i="103"/>
  <c r="P27" i="103" s="1"/>
  <c r="K14" i="102"/>
  <c r="K32" i="102" s="1"/>
  <c r="K14" i="103"/>
  <c r="K32" i="103" s="1"/>
  <c r="C14" i="103"/>
  <c r="C32" i="103" s="1"/>
  <c r="C14" i="102"/>
  <c r="C32" i="102" s="1"/>
  <c r="N17" i="102"/>
  <c r="N35" i="102" s="1"/>
  <c r="N17" i="103"/>
  <c r="N35" i="103" s="1"/>
  <c r="K9" i="102"/>
  <c r="K27" i="102" s="1"/>
  <c r="K9" i="103"/>
  <c r="K27" i="103" s="1"/>
  <c r="M17" i="102"/>
  <c r="M35" i="102" s="1"/>
  <c r="M17" i="103"/>
  <c r="M35" i="103" s="1"/>
  <c r="I15" i="102"/>
  <c r="I33" i="102" s="1"/>
  <c r="I15" i="103"/>
  <c r="I33" i="103" s="1"/>
  <c r="D9" i="102"/>
  <c r="D27" i="102" s="1"/>
  <c r="D9" i="103"/>
  <c r="D27" i="103" s="1"/>
  <c r="C20" i="103"/>
  <c r="C38" i="103" s="1"/>
  <c r="C20" i="102"/>
  <c r="C38" i="102" s="1"/>
  <c r="T14" i="103"/>
  <c r="T32" i="103" s="1"/>
  <c r="T14" i="102"/>
  <c r="T32" i="102" s="1"/>
  <c r="S20" i="103"/>
  <c r="S38" i="103" s="1"/>
  <c r="S20" i="102"/>
  <c r="S38" i="102" s="1"/>
  <c r="W14" i="102"/>
  <c r="W32" i="102" s="1"/>
  <c r="W14" i="103"/>
  <c r="W32" i="103" s="1"/>
  <c r="N20" i="102"/>
  <c r="N38" i="102" s="1"/>
  <c r="N20" i="103"/>
  <c r="N38" i="103" s="1"/>
  <c r="W20" i="102"/>
  <c r="W38" i="102" s="1"/>
  <c r="W20" i="103"/>
  <c r="W38" i="103" s="1"/>
  <c r="T20" i="103"/>
  <c r="T38" i="103" s="1"/>
  <c r="T20" i="102"/>
  <c r="T38" i="102" s="1"/>
  <c r="J15" i="102"/>
  <c r="J33" i="102" s="1"/>
  <c r="J15" i="103"/>
  <c r="J33" i="103" s="1"/>
  <c r="D14" i="103"/>
  <c r="D32" i="103" s="1"/>
  <c r="D14" i="102"/>
  <c r="D32" i="102" s="1"/>
  <c r="J18" i="102"/>
  <c r="J36" i="102" s="1"/>
  <c r="J18" i="103"/>
  <c r="J36" i="103" s="1"/>
  <c r="O20" i="102"/>
  <c r="O38" i="102" s="1"/>
  <c r="O20" i="103"/>
  <c r="O38" i="103" s="1"/>
  <c r="J21" i="102"/>
  <c r="J39" i="102" s="1"/>
  <c r="J21" i="103"/>
  <c r="J39" i="103" s="1"/>
  <c r="Q17" i="102"/>
  <c r="Q35" i="102" s="1"/>
  <c r="Q17" i="103"/>
  <c r="Q35" i="103" s="1"/>
  <c r="H9" i="103"/>
  <c r="H27" i="103" s="1"/>
  <c r="H9" i="102"/>
  <c r="H27" i="102" s="1"/>
  <c r="O14" i="102"/>
  <c r="O32" i="102" s="1"/>
  <c r="O14" i="103"/>
  <c r="O32" i="103" s="1"/>
  <c r="G14" i="102"/>
  <c r="G32" i="102" s="1"/>
  <c r="G14" i="103"/>
  <c r="G32" i="103" s="1"/>
  <c r="V14" i="102"/>
  <c r="V32" i="102" s="1"/>
  <c r="V14" i="103"/>
  <c r="V32" i="103" s="1"/>
  <c r="T9" i="102"/>
  <c r="T27" i="102" s="1"/>
  <c r="T9" i="103"/>
  <c r="T27" i="103" s="1"/>
  <c r="D17" i="102"/>
  <c r="D35" i="102" s="1"/>
  <c r="D17" i="103"/>
  <c r="D35" i="103" s="1"/>
  <c r="P17" i="102"/>
  <c r="P35" i="102" s="1"/>
  <c r="P17" i="103"/>
  <c r="P35" i="103" s="1"/>
  <c r="G11" i="102"/>
  <c r="G29" i="102" s="1"/>
  <c r="G11" i="103"/>
  <c r="G29" i="103" s="1"/>
  <c r="K17" i="103"/>
  <c r="K35" i="103" s="1"/>
  <c r="K17" i="102"/>
  <c r="K35" i="102" s="1"/>
  <c r="C17" i="102"/>
  <c r="C35" i="102" s="1"/>
  <c r="C17" i="103"/>
  <c r="C35" i="103" s="1"/>
  <c r="W17" i="102"/>
  <c r="W35" i="102" s="1"/>
  <c r="W17" i="103"/>
  <c r="W35" i="103" s="1"/>
  <c r="T17" i="102"/>
  <c r="T35" i="102" s="1"/>
  <c r="T17" i="103"/>
  <c r="T35" i="103" s="1"/>
  <c r="W11" i="102"/>
  <c r="W29" i="102" s="1"/>
  <c r="W11" i="103"/>
  <c r="W29" i="103" s="1"/>
  <c r="O11" i="102"/>
  <c r="O29" i="102" s="1"/>
  <c r="O11" i="103"/>
  <c r="O29" i="103" s="1"/>
  <c r="P11" i="102"/>
  <c r="P29" i="102" s="1"/>
  <c r="P11" i="103"/>
  <c r="P29" i="103" s="1"/>
  <c r="S9" i="102"/>
  <c r="S27" i="102" s="1"/>
  <c r="S9" i="103"/>
  <c r="S27" i="103" s="1"/>
  <c r="P14" i="102"/>
  <c r="P32" i="102" s="1"/>
  <c r="P14" i="103"/>
  <c r="P32" i="103" s="1"/>
  <c r="H14" i="102"/>
  <c r="H32" i="102" s="1"/>
  <c r="H14" i="103"/>
  <c r="H32" i="103" s="1"/>
  <c r="H17" i="102"/>
  <c r="H35" i="102" s="1"/>
  <c r="H17" i="103"/>
  <c r="H35" i="103" s="1"/>
  <c r="C15" i="92"/>
  <c r="C34" i="92" s="1"/>
  <c r="C15" i="91"/>
  <c r="C34" i="91" s="1"/>
  <c r="C15" i="68"/>
  <c r="C34" i="68" s="1"/>
  <c r="C15" i="69"/>
  <c r="C34" i="69" s="1"/>
  <c r="C15" i="88"/>
  <c r="C34" i="88" s="1"/>
  <c r="C15" i="54"/>
  <c r="C34" i="54" s="1"/>
  <c r="C15" i="87"/>
  <c r="C34" i="87" s="1"/>
  <c r="C15" i="99"/>
  <c r="C15" i="111"/>
  <c r="C34" i="111" s="1"/>
  <c r="C15" i="110"/>
  <c r="C34" i="110" s="1"/>
  <c r="C15" i="12"/>
  <c r="C34" i="12" s="1"/>
  <c r="S18" i="92"/>
  <c r="S37" i="92" s="1"/>
  <c r="S18" i="91"/>
  <c r="S37" i="91" s="1"/>
  <c r="S18" i="68"/>
  <c r="S37" i="68" s="1"/>
  <c r="S18" i="69"/>
  <c r="S37" i="69" s="1"/>
  <c r="S18" i="54"/>
  <c r="S37" i="54" s="1"/>
  <c r="S18" i="87"/>
  <c r="S37" i="87" s="1"/>
  <c r="S18" i="88"/>
  <c r="S37" i="88" s="1"/>
  <c r="S18" i="12"/>
  <c r="S37" i="12" s="1"/>
  <c r="S18" i="99"/>
  <c r="S18" i="111"/>
  <c r="S37" i="111" s="1"/>
  <c r="S18" i="110"/>
  <c r="S37" i="110" s="1"/>
  <c r="T18" i="92"/>
  <c r="T37" i="92" s="1"/>
  <c r="T18" i="91"/>
  <c r="T37" i="91" s="1"/>
  <c r="T18" i="69"/>
  <c r="T37" i="69" s="1"/>
  <c r="T18" i="68"/>
  <c r="T37" i="68" s="1"/>
  <c r="T18" i="54"/>
  <c r="T37" i="54" s="1"/>
  <c r="T18" i="88"/>
  <c r="T37" i="88" s="1"/>
  <c r="T18" i="87"/>
  <c r="T37" i="87" s="1"/>
  <c r="T18" i="110"/>
  <c r="T37" i="110" s="1"/>
  <c r="T18" i="12"/>
  <c r="T37" i="12" s="1"/>
  <c r="T18" i="99"/>
  <c r="T18" i="111"/>
  <c r="T37" i="111" s="1"/>
  <c r="N21" i="92"/>
  <c r="N40" i="92" s="1"/>
  <c r="N21" i="91"/>
  <c r="N40" i="91" s="1"/>
  <c r="N21" i="69"/>
  <c r="N40" i="69" s="1"/>
  <c r="N21" i="68"/>
  <c r="N40" i="68" s="1"/>
  <c r="N21" i="54"/>
  <c r="N40" i="54" s="1"/>
  <c r="N21" i="88"/>
  <c r="N40" i="88" s="1"/>
  <c r="N21" i="87"/>
  <c r="N40" i="87" s="1"/>
  <c r="N21" i="12"/>
  <c r="N40" i="12" s="1"/>
  <c r="N21" i="111"/>
  <c r="N40" i="111" s="1"/>
  <c r="N21" i="110"/>
  <c r="N40" i="110" s="1"/>
  <c r="N21" i="99"/>
  <c r="K15" i="92"/>
  <c r="K34" i="92" s="1"/>
  <c r="K15" i="91"/>
  <c r="K34" i="91" s="1"/>
  <c r="K15" i="69"/>
  <c r="K34" i="69" s="1"/>
  <c r="K15" i="68"/>
  <c r="K34" i="68" s="1"/>
  <c r="K15" i="88"/>
  <c r="K34" i="88" s="1"/>
  <c r="K15" i="54"/>
  <c r="K34" i="54" s="1"/>
  <c r="K15" i="99"/>
  <c r="K15" i="111"/>
  <c r="K34" i="111" s="1"/>
  <c r="K15" i="87"/>
  <c r="K34" i="87" s="1"/>
  <c r="K15" i="110"/>
  <c r="K34" i="110" s="1"/>
  <c r="K15" i="12"/>
  <c r="K34" i="12" s="1"/>
  <c r="H12" i="92"/>
  <c r="H31" i="92" s="1"/>
  <c r="H12" i="69"/>
  <c r="H31" i="69" s="1"/>
  <c r="H12" i="91"/>
  <c r="H31" i="91" s="1"/>
  <c r="H12" i="54"/>
  <c r="H31" i="54" s="1"/>
  <c r="H12" i="88"/>
  <c r="H31" i="88" s="1"/>
  <c r="H12" i="68"/>
  <c r="H31" i="68" s="1"/>
  <c r="H12" i="87"/>
  <c r="H31" i="87" s="1"/>
  <c r="H12" i="110"/>
  <c r="H31" i="110" s="1"/>
  <c r="H12" i="12"/>
  <c r="H31" i="12" s="1"/>
  <c r="H12" i="99"/>
  <c r="H12" i="111"/>
  <c r="H31" i="111" s="1"/>
  <c r="O21" i="92"/>
  <c r="O40" i="92" s="1"/>
  <c r="O21" i="91"/>
  <c r="O40" i="91" s="1"/>
  <c r="O21" i="69"/>
  <c r="O40" i="69" s="1"/>
  <c r="O21" i="68"/>
  <c r="O40" i="68" s="1"/>
  <c r="O21" i="54"/>
  <c r="O40" i="54" s="1"/>
  <c r="O21" i="99"/>
  <c r="O21" i="111"/>
  <c r="O40" i="111" s="1"/>
  <c r="O21" i="87"/>
  <c r="O40" i="87" s="1"/>
  <c r="O21" i="12"/>
  <c r="O40" i="12" s="1"/>
  <c r="O21" i="88"/>
  <c r="O40" i="88" s="1"/>
  <c r="O21" i="110"/>
  <c r="O40" i="110" s="1"/>
  <c r="O12" i="91"/>
  <c r="O31" i="91" s="1"/>
  <c r="O12" i="92"/>
  <c r="O31" i="92" s="1"/>
  <c r="O12" i="69"/>
  <c r="O31" i="69" s="1"/>
  <c r="O12" i="68"/>
  <c r="O31" i="68" s="1"/>
  <c r="O12" i="54"/>
  <c r="O31" i="54" s="1"/>
  <c r="O12" i="87"/>
  <c r="O31" i="87" s="1"/>
  <c r="O12" i="88"/>
  <c r="O31" i="88" s="1"/>
  <c r="O12" i="12"/>
  <c r="O31" i="12" s="1"/>
  <c r="O12" i="99"/>
  <c r="O12" i="111"/>
  <c r="O31" i="111" s="1"/>
  <c r="O12" i="110"/>
  <c r="O31" i="110" s="1"/>
  <c r="T21" i="92"/>
  <c r="T40" i="92" s="1"/>
  <c r="T21" i="91"/>
  <c r="T40" i="91" s="1"/>
  <c r="T21" i="68"/>
  <c r="T40" i="68" s="1"/>
  <c r="T21" i="69"/>
  <c r="T40" i="69" s="1"/>
  <c r="T21" i="54"/>
  <c r="T40" i="54" s="1"/>
  <c r="T21" i="87"/>
  <c r="T40" i="87" s="1"/>
  <c r="T21" i="88"/>
  <c r="T40" i="88" s="1"/>
  <c r="T21" i="12"/>
  <c r="T40" i="12" s="1"/>
  <c r="T21" i="99"/>
  <c r="T21" i="111"/>
  <c r="T40" i="111" s="1"/>
  <c r="T21" i="110"/>
  <c r="T40" i="110" s="1"/>
  <c r="V18" i="92"/>
  <c r="V37" i="92" s="1"/>
  <c r="V18" i="69"/>
  <c r="V37" i="69" s="1"/>
  <c r="V18" i="68"/>
  <c r="V37" i="68" s="1"/>
  <c r="V18" i="91"/>
  <c r="V37" i="91" s="1"/>
  <c r="V18" i="54"/>
  <c r="V37" i="54" s="1"/>
  <c r="V18" i="87"/>
  <c r="V37" i="87" s="1"/>
  <c r="V18" i="88"/>
  <c r="V37" i="88" s="1"/>
  <c r="V18" i="12"/>
  <c r="V37" i="12" s="1"/>
  <c r="V18" i="111"/>
  <c r="V37" i="111" s="1"/>
  <c r="V18" i="110"/>
  <c r="V37" i="110" s="1"/>
  <c r="V18" i="99"/>
  <c r="M12" i="92"/>
  <c r="M31" i="92" s="1"/>
  <c r="M12" i="69"/>
  <c r="M31" i="69" s="1"/>
  <c r="M12" i="91"/>
  <c r="M31" i="91" s="1"/>
  <c r="M12" i="68"/>
  <c r="M31" i="68" s="1"/>
  <c r="M12" i="54"/>
  <c r="M31" i="54" s="1"/>
  <c r="M12" i="88"/>
  <c r="M31" i="88" s="1"/>
  <c r="M12" i="87"/>
  <c r="M31" i="87" s="1"/>
  <c r="M12" i="110"/>
  <c r="M31" i="110" s="1"/>
  <c r="M12" i="99"/>
  <c r="M12" i="111"/>
  <c r="M31" i="111" s="1"/>
  <c r="M12" i="12"/>
  <c r="M31" i="12" s="1"/>
  <c r="M18" i="92"/>
  <c r="M37" i="92" s="1"/>
  <c r="M18" i="91"/>
  <c r="M37" i="91" s="1"/>
  <c r="M18" i="68"/>
  <c r="M37" i="68" s="1"/>
  <c r="M18" i="69"/>
  <c r="M37" i="69" s="1"/>
  <c r="M18" i="88"/>
  <c r="M37" i="88" s="1"/>
  <c r="M18" i="54"/>
  <c r="M37" i="54" s="1"/>
  <c r="M18" i="87"/>
  <c r="M37" i="87" s="1"/>
  <c r="M18" i="110"/>
  <c r="M37" i="110" s="1"/>
  <c r="M18" i="99"/>
  <c r="M18" i="111"/>
  <c r="M37" i="111" s="1"/>
  <c r="M18" i="12"/>
  <c r="M37" i="12" s="1"/>
  <c r="Q18" i="92"/>
  <c r="Q37" i="92" s="1"/>
  <c r="Q18" i="69"/>
  <c r="Q37" i="69" s="1"/>
  <c r="Q18" i="91"/>
  <c r="Q37" i="91" s="1"/>
  <c r="Q18" i="68"/>
  <c r="Q37" i="68" s="1"/>
  <c r="Q18" i="54"/>
  <c r="Q37" i="54" s="1"/>
  <c r="Q18" i="88"/>
  <c r="Q37" i="88" s="1"/>
  <c r="Q18" i="87"/>
  <c r="Q37" i="87" s="1"/>
  <c r="Q18" i="110"/>
  <c r="Q37" i="110" s="1"/>
  <c r="Q18" i="99"/>
  <c r="Q18" i="111"/>
  <c r="Q37" i="111" s="1"/>
  <c r="Q18" i="12"/>
  <c r="Q37" i="12" s="1"/>
  <c r="Q15" i="92"/>
  <c r="Q34" i="92" s="1"/>
  <c r="Q15" i="91"/>
  <c r="Q34" i="91" s="1"/>
  <c r="Q15" i="69"/>
  <c r="Q34" i="69" s="1"/>
  <c r="Q15" i="68"/>
  <c r="Q34" i="68" s="1"/>
  <c r="Q15" i="54"/>
  <c r="Q34" i="54" s="1"/>
  <c r="Q15" i="87"/>
  <c r="Q34" i="87" s="1"/>
  <c r="Q15" i="12"/>
  <c r="Q34" i="12" s="1"/>
  <c r="Q15" i="88"/>
  <c r="Q34" i="88" s="1"/>
  <c r="Q15" i="110"/>
  <c r="Q34" i="110" s="1"/>
  <c r="Q15" i="99"/>
  <c r="Q15" i="111"/>
  <c r="Q34" i="111" s="1"/>
  <c r="K11" i="101"/>
  <c r="K30" i="101" s="1"/>
  <c r="K11" i="104"/>
  <c r="K29" i="104" s="1"/>
  <c r="J18" i="104"/>
  <c r="J36" i="104" s="1"/>
  <c r="J18" i="101"/>
  <c r="J37" i="101" s="1"/>
  <c r="D9" i="101"/>
  <c r="D28" i="101" s="1"/>
  <c r="D9" i="104"/>
  <c r="D27" i="104" s="1"/>
  <c r="P17" i="101"/>
  <c r="P36" i="101" s="1"/>
  <c r="P17" i="104"/>
  <c r="P35" i="104" s="1"/>
  <c r="H20" i="101"/>
  <c r="H39" i="101" s="1"/>
  <c r="H20" i="104"/>
  <c r="H38" i="104" s="1"/>
  <c r="M11" i="104"/>
  <c r="M29" i="104" s="1"/>
  <c r="M11" i="101"/>
  <c r="M30" i="101" s="1"/>
  <c r="C17" i="101"/>
  <c r="C36" i="101" s="1"/>
  <c r="C17" i="104"/>
  <c r="C35" i="104" s="1"/>
  <c r="T14" i="101"/>
  <c r="T33" i="101" s="1"/>
  <c r="T14" i="104"/>
  <c r="T32" i="104" s="1"/>
  <c r="O17" i="101"/>
  <c r="O36" i="101" s="1"/>
  <c r="O17" i="104"/>
  <c r="O35" i="104" s="1"/>
  <c r="G20" i="101"/>
  <c r="G39" i="101" s="1"/>
  <c r="G20" i="104"/>
  <c r="G38" i="104" s="1"/>
  <c r="I12" i="104"/>
  <c r="I30" i="104" s="1"/>
  <c r="I12" i="101"/>
  <c r="I31" i="101" s="1"/>
  <c r="Q9" i="104"/>
  <c r="Q27" i="104" s="1"/>
  <c r="Q9" i="101"/>
  <c r="Q28" i="101" s="1"/>
  <c r="P14" i="101"/>
  <c r="P33" i="101" s="1"/>
  <c r="P14" i="104"/>
  <c r="P32" i="104" s="1"/>
  <c r="K20" i="101"/>
  <c r="K39" i="101" s="1"/>
  <c r="K20" i="104"/>
  <c r="K38" i="104" s="1"/>
  <c r="H17" i="101"/>
  <c r="H36" i="101" s="1"/>
  <c r="H17" i="104"/>
  <c r="H35" i="104" s="1"/>
  <c r="P21" i="92"/>
  <c r="P40" i="92" s="1"/>
  <c r="P21" i="91"/>
  <c r="P40" i="91" s="1"/>
  <c r="P21" i="69"/>
  <c r="P40" i="69" s="1"/>
  <c r="P21" i="68"/>
  <c r="P40" i="68" s="1"/>
  <c r="P21" i="54"/>
  <c r="P40" i="54" s="1"/>
  <c r="P21" i="87"/>
  <c r="P40" i="87" s="1"/>
  <c r="P21" i="88"/>
  <c r="P40" i="88" s="1"/>
  <c r="P21" i="12"/>
  <c r="P40" i="12" s="1"/>
  <c r="P21" i="99"/>
  <c r="P21" i="111"/>
  <c r="P40" i="111" s="1"/>
  <c r="P21" i="110"/>
  <c r="P40" i="110" s="1"/>
  <c r="G15" i="92"/>
  <c r="G34" i="92" s="1"/>
  <c r="G15" i="91"/>
  <c r="G34" i="91" s="1"/>
  <c r="G15" i="69"/>
  <c r="G34" i="69" s="1"/>
  <c r="G15" i="68"/>
  <c r="G34" i="68" s="1"/>
  <c r="G15" i="54"/>
  <c r="G34" i="54" s="1"/>
  <c r="G15" i="88"/>
  <c r="G34" i="88" s="1"/>
  <c r="G15" i="87"/>
  <c r="G34" i="87" s="1"/>
  <c r="G15" i="99"/>
  <c r="G15" i="111"/>
  <c r="G34" i="111" s="1"/>
  <c r="G15" i="110"/>
  <c r="G34" i="110" s="1"/>
  <c r="G15" i="12"/>
  <c r="G34" i="12" s="1"/>
  <c r="N18" i="92"/>
  <c r="N37" i="92" s="1"/>
  <c r="N18" i="91"/>
  <c r="N37" i="91" s="1"/>
  <c r="N18" i="68"/>
  <c r="N37" i="68" s="1"/>
  <c r="N18" i="69"/>
  <c r="N37" i="69" s="1"/>
  <c r="N18" i="54"/>
  <c r="N37" i="54" s="1"/>
  <c r="N18" i="87"/>
  <c r="N37" i="87" s="1"/>
  <c r="N18" i="88"/>
  <c r="N37" i="88" s="1"/>
  <c r="N18" i="12"/>
  <c r="N37" i="12" s="1"/>
  <c r="N18" i="110"/>
  <c r="N37" i="110" s="1"/>
  <c r="N18" i="99"/>
  <c r="N18" i="111"/>
  <c r="N37" i="111" s="1"/>
  <c r="G18" i="92"/>
  <c r="G37" i="92" s="1"/>
  <c r="G18" i="91"/>
  <c r="G37" i="91" s="1"/>
  <c r="G18" i="69"/>
  <c r="G37" i="69" s="1"/>
  <c r="G18" i="68"/>
  <c r="G37" i="68" s="1"/>
  <c r="G18" i="87"/>
  <c r="G37" i="87" s="1"/>
  <c r="G18" i="54"/>
  <c r="G37" i="54" s="1"/>
  <c r="G18" i="88"/>
  <c r="G37" i="88" s="1"/>
  <c r="G18" i="12"/>
  <c r="G37" i="12" s="1"/>
  <c r="G18" i="99"/>
  <c r="G18" i="111"/>
  <c r="G37" i="111" s="1"/>
  <c r="G18" i="110"/>
  <c r="G37" i="110" s="1"/>
  <c r="C12" i="92"/>
  <c r="C31" i="92" s="1"/>
  <c r="C12" i="91"/>
  <c r="C31" i="91" s="1"/>
  <c r="C12" i="69"/>
  <c r="C31" i="69" s="1"/>
  <c r="C12" i="68"/>
  <c r="C31" i="68" s="1"/>
  <c r="C12" i="54"/>
  <c r="C31" i="54" s="1"/>
  <c r="C12" i="87"/>
  <c r="C31" i="87" s="1"/>
  <c r="C12" i="88"/>
  <c r="C31" i="88" s="1"/>
  <c r="C12" i="12"/>
  <c r="C31" i="12" s="1"/>
  <c r="C12" i="99"/>
  <c r="C12" i="111"/>
  <c r="C31" i="111" s="1"/>
  <c r="C12" i="110"/>
  <c r="C31" i="110" s="1"/>
  <c r="O15" i="92"/>
  <c r="O34" i="92" s="1"/>
  <c r="O15" i="91"/>
  <c r="O34" i="91" s="1"/>
  <c r="O15" i="69"/>
  <c r="O34" i="69" s="1"/>
  <c r="O15" i="68"/>
  <c r="O34" i="68" s="1"/>
  <c r="O15" i="54"/>
  <c r="O34" i="54" s="1"/>
  <c r="O15" i="88"/>
  <c r="O34" i="88" s="1"/>
  <c r="O15" i="99"/>
  <c r="O15" i="111"/>
  <c r="O34" i="111" s="1"/>
  <c r="O15" i="110"/>
  <c r="O34" i="110" s="1"/>
  <c r="O15" i="87"/>
  <c r="O34" i="87" s="1"/>
  <c r="O15" i="12"/>
  <c r="O34" i="12" s="1"/>
  <c r="W15" i="92"/>
  <c r="W34" i="92" s="1"/>
  <c r="W15" i="91"/>
  <c r="W34" i="91" s="1"/>
  <c r="W15" i="69"/>
  <c r="W34" i="69" s="1"/>
  <c r="W15" i="68"/>
  <c r="W34" i="68" s="1"/>
  <c r="W15" i="54"/>
  <c r="W34" i="54" s="1"/>
  <c r="W15" i="88"/>
  <c r="W34" i="88" s="1"/>
  <c r="W15" i="87"/>
  <c r="W34" i="87" s="1"/>
  <c r="W15" i="99"/>
  <c r="W15" i="111"/>
  <c r="W34" i="111" s="1"/>
  <c r="W15" i="110"/>
  <c r="W34" i="110" s="1"/>
  <c r="W15" i="12"/>
  <c r="W34" i="12" s="1"/>
  <c r="C21" i="92"/>
  <c r="C40" i="92" s="1"/>
  <c r="C21" i="91"/>
  <c r="C40" i="91" s="1"/>
  <c r="C21" i="69"/>
  <c r="C40" i="69" s="1"/>
  <c r="C21" i="68"/>
  <c r="C40" i="68" s="1"/>
  <c r="C21" i="54"/>
  <c r="C40" i="54" s="1"/>
  <c r="C21" i="88"/>
  <c r="C40" i="88" s="1"/>
  <c r="C21" i="99"/>
  <c r="C21" i="111"/>
  <c r="C40" i="111" s="1"/>
  <c r="C21" i="110"/>
  <c r="C40" i="110" s="1"/>
  <c r="C21" i="12"/>
  <c r="C40" i="12" s="1"/>
  <c r="C21" i="87"/>
  <c r="C40" i="87" s="1"/>
  <c r="K21" i="92"/>
  <c r="K40" i="92" s="1"/>
  <c r="K21" i="91"/>
  <c r="K40" i="91" s="1"/>
  <c r="K21" i="69"/>
  <c r="K40" i="69" s="1"/>
  <c r="K21" i="68"/>
  <c r="K40" i="68" s="1"/>
  <c r="K21" i="54"/>
  <c r="K40" i="54" s="1"/>
  <c r="K21" i="87"/>
  <c r="K40" i="87" s="1"/>
  <c r="K21" i="88"/>
  <c r="K40" i="88" s="1"/>
  <c r="K21" i="99"/>
  <c r="K21" i="111"/>
  <c r="K40" i="111" s="1"/>
  <c r="K21" i="110"/>
  <c r="K40" i="110" s="1"/>
  <c r="K21" i="12"/>
  <c r="K40" i="12" s="1"/>
  <c r="G21" i="91"/>
  <c r="G40" i="91" s="1"/>
  <c r="G21" i="92"/>
  <c r="G40" i="92" s="1"/>
  <c r="G21" i="68"/>
  <c r="G40" i="68" s="1"/>
  <c r="G21" i="69"/>
  <c r="G40" i="69" s="1"/>
  <c r="G21" i="54"/>
  <c r="G40" i="54" s="1"/>
  <c r="G21" i="87"/>
  <c r="G40" i="87" s="1"/>
  <c r="G21" i="99"/>
  <c r="G21" i="111"/>
  <c r="G40" i="111" s="1"/>
  <c r="G21" i="110"/>
  <c r="G40" i="110" s="1"/>
  <c r="G21" i="88"/>
  <c r="G40" i="88" s="1"/>
  <c r="G21" i="12"/>
  <c r="G40" i="12" s="1"/>
  <c r="D18" i="92"/>
  <c r="D37" i="92" s="1"/>
  <c r="D18" i="91"/>
  <c r="D37" i="91" s="1"/>
  <c r="D18" i="69"/>
  <c r="D37" i="69" s="1"/>
  <c r="D18" i="54"/>
  <c r="D37" i="54" s="1"/>
  <c r="D18" i="68"/>
  <c r="D37" i="68" s="1"/>
  <c r="D18" i="88"/>
  <c r="D37" i="88" s="1"/>
  <c r="D18" i="87"/>
  <c r="D37" i="87" s="1"/>
  <c r="D18" i="110"/>
  <c r="D37" i="110" s="1"/>
  <c r="D18" i="12"/>
  <c r="D37" i="12" s="1"/>
  <c r="D18" i="99"/>
  <c r="D18" i="111"/>
  <c r="D37" i="111" s="1"/>
  <c r="C18" i="92"/>
  <c r="C37" i="92" s="1"/>
  <c r="C18" i="91"/>
  <c r="C37" i="91" s="1"/>
  <c r="C18" i="69"/>
  <c r="C37" i="69" s="1"/>
  <c r="C18" i="68"/>
  <c r="C37" i="68" s="1"/>
  <c r="C18" i="54"/>
  <c r="C37" i="54" s="1"/>
  <c r="C18" i="87"/>
  <c r="C37" i="87" s="1"/>
  <c r="C18" i="88"/>
  <c r="C37" i="88" s="1"/>
  <c r="C18" i="12"/>
  <c r="C37" i="12" s="1"/>
  <c r="C18" i="99"/>
  <c r="C18" i="111"/>
  <c r="C37" i="111" s="1"/>
  <c r="C18" i="110"/>
  <c r="C37" i="110" s="1"/>
  <c r="Q21" i="92"/>
  <c r="Q40" i="92" s="1"/>
  <c r="Q21" i="91"/>
  <c r="Q40" i="91" s="1"/>
  <c r="Q21" i="69"/>
  <c r="Q40" i="69" s="1"/>
  <c r="Q21" i="68"/>
  <c r="Q40" i="68" s="1"/>
  <c r="Q21" i="87"/>
  <c r="Q40" i="87" s="1"/>
  <c r="Q21" i="88"/>
  <c r="Q40" i="88" s="1"/>
  <c r="Q21" i="12"/>
  <c r="Q40" i="12" s="1"/>
  <c r="Q21" i="110"/>
  <c r="Q40" i="110" s="1"/>
  <c r="Q21" i="54"/>
  <c r="Q40" i="54" s="1"/>
  <c r="Q21" i="99"/>
  <c r="Q21" i="111"/>
  <c r="Q40" i="111" s="1"/>
  <c r="K12" i="92"/>
  <c r="K31" i="92" s="1"/>
  <c r="K12" i="91"/>
  <c r="K31" i="91" s="1"/>
  <c r="K12" i="69"/>
  <c r="K31" i="69" s="1"/>
  <c r="K12" i="68"/>
  <c r="K31" i="68" s="1"/>
  <c r="K12" i="87"/>
  <c r="K31" i="87" s="1"/>
  <c r="K12" i="54"/>
  <c r="K31" i="54" s="1"/>
  <c r="K12" i="12"/>
  <c r="K31" i="12" s="1"/>
  <c r="K12" i="99"/>
  <c r="K12" i="111"/>
  <c r="K31" i="111" s="1"/>
  <c r="K12" i="88"/>
  <c r="K31" i="88" s="1"/>
  <c r="K12" i="110"/>
  <c r="K31" i="110" s="1"/>
  <c r="O20" i="101"/>
  <c r="O39" i="101" s="1"/>
  <c r="O20" i="104"/>
  <c r="O38" i="104" s="1"/>
  <c r="K17" i="101"/>
  <c r="K36" i="101" s="1"/>
  <c r="K17" i="104"/>
  <c r="K35" i="104" s="1"/>
  <c r="N14" i="104"/>
  <c r="N32" i="104" s="1"/>
  <c r="N14" i="101"/>
  <c r="N33" i="101" s="1"/>
  <c r="G9" i="101"/>
  <c r="G28" i="101" s="1"/>
  <c r="G9" i="104"/>
  <c r="G27" i="104" s="1"/>
  <c r="W9" i="101"/>
  <c r="W28" i="101" s="1"/>
  <c r="W9" i="104"/>
  <c r="W27" i="104" s="1"/>
  <c r="G14" i="101"/>
  <c r="G33" i="101" s="1"/>
  <c r="G14" i="104"/>
  <c r="G32" i="104" s="1"/>
  <c r="S20" i="101"/>
  <c r="S39" i="101" s="1"/>
  <c r="S20" i="104"/>
  <c r="S38" i="104" s="1"/>
  <c r="D20" i="101"/>
  <c r="D39" i="101" s="1"/>
  <c r="D20" i="104"/>
  <c r="D38" i="104" s="1"/>
  <c r="M9" i="104"/>
  <c r="M27" i="104" s="1"/>
  <c r="M9" i="101"/>
  <c r="M28" i="101" s="1"/>
  <c r="M20" i="104"/>
  <c r="M38" i="104" s="1"/>
  <c r="M20" i="101"/>
  <c r="M39" i="101" s="1"/>
  <c r="P9" i="101"/>
  <c r="P28" i="101" s="1"/>
  <c r="P9" i="104"/>
  <c r="P27" i="104" s="1"/>
  <c r="H11" i="101"/>
  <c r="H30" i="101" s="1"/>
  <c r="H11" i="104"/>
  <c r="H29" i="104" s="1"/>
  <c r="N11" i="104"/>
  <c r="N29" i="104" s="1"/>
  <c r="N11" i="101"/>
  <c r="N30" i="101" s="1"/>
  <c r="K14" i="101"/>
  <c r="K33" i="101" s="1"/>
  <c r="K14" i="104"/>
  <c r="K32" i="104" s="1"/>
  <c r="V9" i="104"/>
  <c r="V27" i="104" s="1"/>
  <c r="V9" i="101"/>
  <c r="V28" i="101" s="1"/>
  <c r="S9" i="101"/>
  <c r="S28" i="101" s="1"/>
  <c r="S9" i="104"/>
  <c r="S27" i="104" s="1"/>
  <c r="W20" i="101"/>
  <c r="W39" i="101" s="1"/>
  <c r="W20" i="104"/>
  <c r="W38" i="104" s="1"/>
  <c r="Q20" i="104"/>
  <c r="Q38" i="104" s="1"/>
  <c r="Q20" i="101"/>
  <c r="Q39" i="101" s="1"/>
  <c r="S11" i="101"/>
  <c r="S30" i="101" s="1"/>
  <c r="S11" i="104"/>
  <c r="S29" i="104" s="1"/>
  <c r="C14" i="101"/>
  <c r="C33" i="101" s="1"/>
  <c r="C14" i="104"/>
  <c r="C32" i="104" s="1"/>
  <c r="K9" i="101"/>
  <c r="K28" i="101" s="1"/>
  <c r="K9" i="104"/>
  <c r="K27" i="104" s="1"/>
  <c r="G17" i="101"/>
  <c r="G36" i="101" s="1"/>
  <c r="G17" i="104"/>
  <c r="G35" i="104" s="1"/>
  <c r="N17" i="104"/>
  <c r="N35" i="104" s="1"/>
  <c r="N17" i="101"/>
  <c r="N36" i="101" s="1"/>
  <c r="P12" i="92"/>
  <c r="P31" i="92" s="1"/>
  <c r="P12" i="91"/>
  <c r="P31" i="91" s="1"/>
  <c r="P12" i="69"/>
  <c r="P31" i="69" s="1"/>
  <c r="P12" i="68"/>
  <c r="P31" i="68" s="1"/>
  <c r="P12" i="54"/>
  <c r="P31" i="54" s="1"/>
  <c r="P12" i="88"/>
  <c r="P31" i="88" s="1"/>
  <c r="P12" i="87"/>
  <c r="P31" i="87" s="1"/>
  <c r="P12" i="110"/>
  <c r="P31" i="110" s="1"/>
  <c r="P12" i="12"/>
  <c r="P31" i="12" s="1"/>
  <c r="P12" i="99"/>
  <c r="P12" i="111"/>
  <c r="P31" i="111" s="1"/>
  <c r="T12" i="91"/>
  <c r="T31" i="91" s="1"/>
  <c r="T12" i="69"/>
  <c r="T31" i="69" s="1"/>
  <c r="T12" i="68"/>
  <c r="T31" i="68" s="1"/>
  <c r="T12" i="92"/>
  <c r="T31" i="92" s="1"/>
  <c r="T12" i="54"/>
  <c r="T31" i="54" s="1"/>
  <c r="T12" i="88"/>
  <c r="T31" i="88" s="1"/>
  <c r="T12" i="87"/>
  <c r="T31" i="87" s="1"/>
  <c r="T12" i="110"/>
  <c r="T31" i="110" s="1"/>
  <c r="T12" i="12"/>
  <c r="T31" i="12" s="1"/>
  <c r="T12" i="99"/>
  <c r="T12" i="111"/>
  <c r="T31" i="111" s="1"/>
  <c r="V12" i="92"/>
  <c r="V31" i="92" s="1"/>
  <c r="V12" i="91"/>
  <c r="V31" i="91" s="1"/>
  <c r="V12" i="68"/>
  <c r="V31" i="68" s="1"/>
  <c r="V12" i="69"/>
  <c r="V31" i="69" s="1"/>
  <c r="V12" i="54"/>
  <c r="V31" i="54" s="1"/>
  <c r="V12" i="87"/>
  <c r="V31" i="87" s="1"/>
  <c r="V12" i="88"/>
  <c r="V31" i="88" s="1"/>
  <c r="V12" i="12"/>
  <c r="V31" i="12" s="1"/>
  <c r="V12" i="99"/>
  <c r="V12" i="110"/>
  <c r="V31" i="110" s="1"/>
  <c r="V12" i="111"/>
  <c r="V31" i="111" s="1"/>
  <c r="N12" i="92"/>
  <c r="N31" i="92" s="1"/>
  <c r="N12" i="91"/>
  <c r="N31" i="91" s="1"/>
  <c r="N12" i="69"/>
  <c r="N31" i="69" s="1"/>
  <c r="N12" i="68"/>
  <c r="N31" i="68" s="1"/>
  <c r="N12" i="54"/>
  <c r="N31" i="54" s="1"/>
  <c r="N12" i="87"/>
  <c r="N31" i="87" s="1"/>
  <c r="N12" i="88"/>
  <c r="N31" i="88" s="1"/>
  <c r="N12" i="12"/>
  <c r="N31" i="12" s="1"/>
  <c r="N12" i="111"/>
  <c r="N31" i="111" s="1"/>
  <c r="N12" i="99"/>
  <c r="N12" i="110"/>
  <c r="N31" i="110" s="1"/>
  <c r="V15" i="92"/>
  <c r="V34" i="92" s="1"/>
  <c r="V15" i="91"/>
  <c r="V34" i="91" s="1"/>
  <c r="V15" i="69"/>
  <c r="V34" i="69" s="1"/>
  <c r="V15" i="68"/>
  <c r="V34" i="68" s="1"/>
  <c r="V15" i="54"/>
  <c r="V34" i="54" s="1"/>
  <c r="V15" i="88"/>
  <c r="V34" i="88" s="1"/>
  <c r="V15" i="87"/>
  <c r="V34" i="87" s="1"/>
  <c r="V15" i="110"/>
  <c r="V34" i="110" s="1"/>
  <c r="V15" i="12"/>
  <c r="V34" i="12" s="1"/>
  <c r="V15" i="99"/>
  <c r="V15" i="111"/>
  <c r="V34" i="111" s="1"/>
  <c r="H21" i="92"/>
  <c r="H40" i="92" s="1"/>
  <c r="H21" i="91"/>
  <c r="H40" i="91" s="1"/>
  <c r="H21" i="68"/>
  <c r="H40" i="68" s="1"/>
  <c r="H21" i="69"/>
  <c r="H40" i="69" s="1"/>
  <c r="H21" i="54"/>
  <c r="H40" i="54" s="1"/>
  <c r="H21" i="87"/>
  <c r="H40" i="87" s="1"/>
  <c r="H21" i="88"/>
  <c r="H40" i="88" s="1"/>
  <c r="H21" i="12"/>
  <c r="H40" i="12" s="1"/>
  <c r="H21" i="99"/>
  <c r="H21" i="111"/>
  <c r="H40" i="111" s="1"/>
  <c r="H21" i="110"/>
  <c r="H40" i="110" s="1"/>
  <c r="P18" i="92"/>
  <c r="P37" i="92" s="1"/>
  <c r="P18" i="91"/>
  <c r="P37" i="91" s="1"/>
  <c r="P18" i="69"/>
  <c r="P37" i="69" s="1"/>
  <c r="P18" i="68"/>
  <c r="P37" i="68" s="1"/>
  <c r="P18" i="54"/>
  <c r="P37" i="54" s="1"/>
  <c r="P18" i="88"/>
  <c r="P37" i="88" s="1"/>
  <c r="P18" i="87"/>
  <c r="P37" i="87" s="1"/>
  <c r="P18" i="110"/>
  <c r="P37" i="110" s="1"/>
  <c r="P18" i="12"/>
  <c r="P37" i="12" s="1"/>
  <c r="P18" i="99"/>
  <c r="P18" i="111"/>
  <c r="P37" i="111" s="1"/>
  <c r="H15" i="92"/>
  <c r="H34" i="92" s="1"/>
  <c r="H15" i="91"/>
  <c r="H34" i="91" s="1"/>
  <c r="H15" i="68"/>
  <c r="H34" i="68" s="1"/>
  <c r="H15" i="69"/>
  <c r="H34" i="69" s="1"/>
  <c r="H15" i="54"/>
  <c r="H34" i="54" s="1"/>
  <c r="H15" i="87"/>
  <c r="H34" i="87" s="1"/>
  <c r="H15" i="88"/>
  <c r="H34" i="88" s="1"/>
  <c r="H15" i="12"/>
  <c r="H34" i="12" s="1"/>
  <c r="H15" i="99"/>
  <c r="H15" i="111"/>
  <c r="H34" i="111" s="1"/>
  <c r="H15" i="110"/>
  <c r="H34" i="110" s="1"/>
  <c r="W18" i="92"/>
  <c r="W37" i="92" s="1"/>
  <c r="W18" i="91"/>
  <c r="W37" i="91" s="1"/>
  <c r="W18" i="69"/>
  <c r="W37" i="69" s="1"/>
  <c r="W18" i="68"/>
  <c r="W37" i="68" s="1"/>
  <c r="W18" i="87"/>
  <c r="W37" i="87" s="1"/>
  <c r="W18" i="88"/>
  <c r="W37" i="88" s="1"/>
  <c r="W18" i="12"/>
  <c r="W37" i="12" s="1"/>
  <c r="W18" i="99"/>
  <c r="W18" i="111"/>
  <c r="W37" i="111" s="1"/>
  <c r="W18" i="110"/>
  <c r="W37" i="110" s="1"/>
  <c r="W18" i="54"/>
  <c r="W37" i="54" s="1"/>
  <c r="M15" i="92"/>
  <c r="M34" i="92" s="1"/>
  <c r="M15" i="91"/>
  <c r="M34" i="91" s="1"/>
  <c r="M15" i="69"/>
  <c r="M34" i="69" s="1"/>
  <c r="M15" i="68"/>
  <c r="M34" i="68" s="1"/>
  <c r="M15" i="87"/>
  <c r="M34" i="87" s="1"/>
  <c r="M15" i="54"/>
  <c r="M34" i="54" s="1"/>
  <c r="M15" i="88"/>
  <c r="M34" i="88" s="1"/>
  <c r="M15" i="12"/>
  <c r="M34" i="12" s="1"/>
  <c r="M15" i="99"/>
  <c r="M15" i="111"/>
  <c r="M34" i="111" s="1"/>
  <c r="M15" i="110"/>
  <c r="M34" i="110" s="1"/>
  <c r="P15" i="92"/>
  <c r="P34" i="92" s="1"/>
  <c r="P15" i="91"/>
  <c r="P34" i="91" s="1"/>
  <c r="P15" i="68"/>
  <c r="P34" i="68" s="1"/>
  <c r="P15" i="69"/>
  <c r="P34" i="69" s="1"/>
  <c r="P15" i="54"/>
  <c r="P34" i="54" s="1"/>
  <c r="P15" i="87"/>
  <c r="P34" i="87" s="1"/>
  <c r="P15" i="88"/>
  <c r="P34" i="88" s="1"/>
  <c r="P15" i="12"/>
  <c r="P34" i="12" s="1"/>
  <c r="P15" i="99"/>
  <c r="P15" i="111"/>
  <c r="P34" i="111" s="1"/>
  <c r="P15" i="110"/>
  <c r="P34" i="110" s="1"/>
  <c r="W21" i="91"/>
  <c r="W40" i="91" s="1"/>
  <c r="W21" i="92"/>
  <c r="W40" i="92" s="1"/>
  <c r="W21" i="69"/>
  <c r="W40" i="69" s="1"/>
  <c r="W21" i="68"/>
  <c r="W40" i="68" s="1"/>
  <c r="W21" i="54"/>
  <c r="W40" i="54" s="1"/>
  <c r="W21" i="87"/>
  <c r="W40" i="87" s="1"/>
  <c r="W21" i="99"/>
  <c r="W21" i="111"/>
  <c r="W40" i="111" s="1"/>
  <c r="W21" i="12"/>
  <c r="W40" i="12" s="1"/>
  <c r="W21" i="110"/>
  <c r="W40" i="110" s="1"/>
  <c r="W21" i="88"/>
  <c r="W40" i="88" s="1"/>
  <c r="O18" i="92"/>
  <c r="O37" i="92" s="1"/>
  <c r="O18" i="91"/>
  <c r="O37" i="91" s="1"/>
  <c r="O18" i="69"/>
  <c r="O37" i="69" s="1"/>
  <c r="O18" i="68"/>
  <c r="O37" i="68" s="1"/>
  <c r="O18" i="87"/>
  <c r="O37" i="87" s="1"/>
  <c r="O18" i="12"/>
  <c r="O37" i="12" s="1"/>
  <c r="O18" i="99"/>
  <c r="O18" i="111"/>
  <c r="O37" i="111" s="1"/>
  <c r="O18" i="54"/>
  <c r="O37" i="54" s="1"/>
  <c r="O18" i="110"/>
  <c r="O37" i="110" s="1"/>
  <c r="O18" i="88"/>
  <c r="O37" i="88" s="1"/>
  <c r="W12" i="92"/>
  <c r="W31" i="92" s="1"/>
  <c r="W12" i="91"/>
  <c r="W31" i="91" s="1"/>
  <c r="W12" i="69"/>
  <c r="W31" i="69" s="1"/>
  <c r="W12" i="68"/>
  <c r="W31" i="68" s="1"/>
  <c r="W12" i="54"/>
  <c r="W31" i="54" s="1"/>
  <c r="W12" i="87"/>
  <c r="W31" i="87" s="1"/>
  <c r="W12" i="12"/>
  <c r="W31" i="12" s="1"/>
  <c r="W12" i="99"/>
  <c r="W12" i="111"/>
  <c r="W31" i="111" s="1"/>
  <c r="W12" i="88"/>
  <c r="W31" i="88" s="1"/>
  <c r="W12" i="110"/>
  <c r="W31" i="110" s="1"/>
  <c r="D14" i="101"/>
  <c r="D33" i="101" s="1"/>
  <c r="D14" i="104"/>
  <c r="D32" i="104" s="1"/>
  <c r="D17" i="101"/>
  <c r="D36" i="101" s="1"/>
  <c r="D17" i="104"/>
  <c r="D35" i="104" s="1"/>
  <c r="C20" i="101"/>
  <c r="C39" i="101" s="1"/>
  <c r="C20" i="104"/>
  <c r="C38" i="104" s="1"/>
  <c r="T11" i="101"/>
  <c r="T30" i="101" s="1"/>
  <c r="T11" i="104"/>
  <c r="T29" i="104" s="1"/>
  <c r="D11" i="101"/>
  <c r="D30" i="101" s="1"/>
  <c r="D11" i="104"/>
  <c r="D29" i="104" s="1"/>
  <c r="H9" i="101"/>
  <c r="H28" i="101" s="1"/>
  <c r="H9" i="104"/>
  <c r="H27" i="104" s="1"/>
  <c r="V20" i="104"/>
  <c r="V38" i="104" s="1"/>
  <c r="V20" i="101"/>
  <c r="V39" i="101" s="1"/>
  <c r="W17" i="101"/>
  <c r="W36" i="101" s="1"/>
  <c r="W17" i="104"/>
  <c r="W35" i="104" s="1"/>
  <c r="T17" i="101"/>
  <c r="T36" i="101" s="1"/>
  <c r="T17" i="104"/>
  <c r="T35" i="104" s="1"/>
  <c r="Q14" i="104"/>
  <c r="Q32" i="104" s="1"/>
  <c r="Q14" i="101"/>
  <c r="Q33" i="101" s="1"/>
  <c r="W11" i="101"/>
  <c r="W30" i="101" s="1"/>
  <c r="W11" i="104"/>
  <c r="W29" i="104" s="1"/>
  <c r="I18" i="104"/>
  <c r="I36" i="104" s="1"/>
  <c r="I18" i="101"/>
  <c r="I37" i="101" s="1"/>
  <c r="C9" i="101"/>
  <c r="C28" i="101" s="1"/>
  <c r="C9" i="104"/>
  <c r="C27" i="104" s="1"/>
  <c r="W14" i="101"/>
  <c r="W33" i="101" s="1"/>
  <c r="W14" i="104"/>
  <c r="W32" i="104" s="1"/>
  <c r="M14" i="104"/>
  <c r="M32" i="104" s="1"/>
  <c r="M14" i="101"/>
  <c r="M33" i="101" s="1"/>
  <c r="I15" i="104"/>
  <c r="I33" i="104" s="1"/>
  <c r="I15" i="101"/>
  <c r="I34" i="101" s="1"/>
  <c r="H14" i="101"/>
  <c r="H33" i="101" s="1"/>
  <c r="H14" i="104"/>
  <c r="H32" i="104" s="1"/>
  <c r="T20" i="101"/>
  <c r="T39" i="101" s="1"/>
  <c r="T20" i="104"/>
  <c r="T38" i="104" s="1"/>
  <c r="P20" i="101"/>
  <c r="P39" i="101" s="1"/>
  <c r="P20" i="104"/>
  <c r="P38" i="104" s="1"/>
  <c r="S12" i="92"/>
  <c r="S31" i="92" s="1"/>
  <c r="S12" i="91"/>
  <c r="S31" i="91" s="1"/>
  <c r="S12" i="69"/>
  <c r="S31" i="69" s="1"/>
  <c r="S12" i="68"/>
  <c r="S31" i="68" s="1"/>
  <c r="S12" i="87"/>
  <c r="S31" i="87" s="1"/>
  <c r="S12" i="54"/>
  <c r="S31" i="54" s="1"/>
  <c r="S12" i="88"/>
  <c r="S31" i="88" s="1"/>
  <c r="S12" i="12"/>
  <c r="S31" i="12" s="1"/>
  <c r="S12" i="99"/>
  <c r="S12" i="111"/>
  <c r="S31" i="111" s="1"/>
  <c r="S12" i="110"/>
  <c r="S31" i="110" s="1"/>
  <c r="N15" i="92"/>
  <c r="N34" i="92" s="1"/>
  <c r="N15" i="91"/>
  <c r="N34" i="91" s="1"/>
  <c r="N15" i="69"/>
  <c r="N34" i="69" s="1"/>
  <c r="N15" i="68"/>
  <c r="N34" i="68" s="1"/>
  <c r="N15" i="54"/>
  <c r="N34" i="54" s="1"/>
  <c r="N15" i="88"/>
  <c r="N34" i="88" s="1"/>
  <c r="N15" i="87"/>
  <c r="N34" i="87" s="1"/>
  <c r="N15" i="110"/>
  <c r="N34" i="110" s="1"/>
  <c r="N15" i="12"/>
  <c r="N34" i="12" s="1"/>
  <c r="N15" i="111"/>
  <c r="N34" i="111" s="1"/>
  <c r="N15" i="99"/>
  <c r="S21" i="92"/>
  <c r="S40" i="92" s="1"/>
  <c r="S21" i="91"/>
  <c r="S40" i="91" s="1"/>
  <c r="S21" i="69"/>
  <c r="S40" i="69" s="1"/>
  <c r="S21" i="68"/>
  <c r="S40" i="68" s="1"/>
  <c r="S21" i="54"/>
  <c r="S40" i="54" s="1"/>
  <c r="S21" i="88"/>
  <c r="S40" i="88" s="1"/>
  <c r="S21" i="99"/>
  <c r="S21" i="111"/>
  <c r="S40" i="111" s="1"/>
  <c r="S21" i="110"/>
  <c r="S40" i="110" s="1"/>
  <c r="S21" i="12"/>
  <c r="S40" i="12" s="1"/>
  <c r="S21" i="87"/>
  <c r="S40" i="87" s="1"/>
  <c r="K18" i="92"/>
  <c r="K37" i="92" s="1"/>
  <c r="K18" i="91"/>
  <c r="K37" i="91" s="1"/>
  <c r="K18" i="69"/>
  <c r="K37" i="69" s="1"/>
  <c r="K18" i="68"/>
  <c r="K37" i="68" s="1"/>
  <c r="K18" i="54"/>
  <c r="K37" i="54" s="1"/>
  <c r="K18" i="87"/>
  <c r="K37" i="87" s="1"/>
  <c r="K18" i="12"/>
  <c r="K37" i="12" s="1"/>
  <c r="K18" i="99"/>
  <c r="K18" i="111"/>
  <c r="K37" i="111" s="1"/>
  <c r="K18" i="88"/>
  <c r="K37" i="88" s="1"/>
  <c r="K18" i="110"/>
  <c r="K37" i="110" s="1"/>
  <c r="G12" i="92"/>
  <c r="G31" i="92" s="1"/>
  <c r="G12" i="91"/>
  <c r="G31" i="91" s="1"/>
  <c r="G12" i="69"/>
  <c r="G31" i="69" s="1"/>
  <c r="G12" i="68"/>
  <c r="G31" i="68" s="1"/>
  <c r="G12" i="54"/>
  <c r="G31" i="54" s="1"/>
  <c r="G12" i="87"/>
  <c r="G31" i="87" s="1"/>
  <c r="G12" i="12"/>
  <c r="G31" i="12" s="1"/>
  <c r="G12" i="99"/>
  <c r="G12" i="111"/>
  <c r="G31" i="111" s="1"/>
  <c r="G12" i="88"/>
  <c r="G31" i="88" s="1"/>
  <c r="G12" i="110"/>
  <c r="G31" i="110" s="1"/>
  <c r="S15" i="92"/>
  <c r="S34" i="92" s="1"/>
  <c r="S15" i="91"/>
  <c r="S34" i="91" s="1"/>
  <c r="S15" i="68"/>
  <c r="S34" i="68" s="1"/>
  <c r="S15" i="69"/>
  <c r="S34" i="69" s="1"/>
  <c r="S15" i="88"/>
  <c r="S34" i="88" s="1"/>
  <c r="S15" i="54"/>
  <c r="S34" i="54" s="1"/>
  <c r="S15" i="87"/>
  <c r="S34" i="87" s="1"/>
  <c r="S15" i="99"/>
  <c r="S15" i="111"/>
  <c r="S34" i="111" s="1"/>
  <c r="S15" i="110"/>
  <c r="S34" i="110" s="1"/>
  <c r="S15" i="12"/>
  <c r="S34" i="12" s="1"/>
  <c r="H18" i="92"/>
  <c r="H37" i="92" s="1"/>
  <c r="H18" i="91"/>
  <c r="H37" i="91" s="1"/>
  <c r="H18" i="69"/>
  <c r="H37" i="69" s="1"/>
  <c r="H18" i="68"/>
  <c r="H37" i="68" s="1"/>
  <c r="H18" i="54"/>
  <c r="H37" i="54" s="1"/>
  <c r="H18" i="88"/>
  <c r="H37" i="88" s="1"/>
  <c r="H18" i="87"/>
  <c r="H37" i="87" s="1"/>
  <c r="H18" i="110"/>
  <c r="H37" i="110" s="1"/>
  <c r="H18" i="12"/>
  <c r="H37" i="12" s="1"/>
  <c r="H18" i="99"/>
  <c r="H18" i="111"/>
  <c r="H37" i="111" s="1"/>
  <c r="T15" i="92"/>
  <c r="T34" i="92" s="1"/>
  <c r="T15" i="91"/>
  <c r="T34" i="91" s="1"/>
  <c r="T15" i="68"/>
  <c r="T34" i="68" s="1"/>
  <c r="T15" i="69"/>
  <c r="T34" i="69" s="1"/>
  <c r="T15" i="54"/>
  <c r="T34" i="54" s="1"/>
  <c r="T15" i="87"/>
  <c r="T34" i="87" s="1"/>
  <c r="T15" i="88"/>
  <c r="T34" i="88" s="1"/>
  <c r="T15" i="12"/>
  <c r="T34" i="12" s="1"/>
  <c r="T15" i="99"/>
  <c r="T15" i="111"/>
  <c r="T34" i="111" s="1"/>
  <c r="T15" i="110"/>
  <c r="T34" i="110" s="1"/>
  <c r="Q12" i="92"/>
  <c r="Q31" i="92" s="1"/>
  <c r="Q12" i="91"/>
  <c r="Q31" i="91" s="1"/>
  <c r="Q12" i="69"/>
  <c r="Q31" i="69" s="1"/>
  <c r="Q12" i="68"/>
  <c r="Q31" i="68" s="1"/>
  <c r="Q12" i="88"/>
  <c r="Q31" i="88" s="1"/>
  <c r="Q12" i="54"/>
  <c r="Q31" i="54" s="1"/>
  <c r="Q12" i="87"/>
  <c r="Q31" i="87" s="1"/>
  <c r="Q12" i="110"/>
  <c r="Q31" i="110" s="1"/>
  <c r="Q12" i="12"/>
  <c r="Q31" i="12" s="1"/>
  <c r="Q12" i="99"/>
  <c r="Q12" i="111"/>
  <c r="Q31" i="111" s="1"/>
  <c r="D21" i="92"/>
  <c r="D40" i="92" s="1"/>
  <c r="D21" i="91"/>
  <c r="D40" i="91" s="1"/>
  <c r="D21" i="68"/>
  <c r="D40" i="68" s="1"/>
  <c r="D21" i="69"/>
  <c r="D40" i="69" s="1"/>
  <c r="D21" i="54"/>
  <c r="D40" i="54" s="1"/>
  <c r="D21" i="87"/>
  <c r="D40" i="87" s="1"/>
  <c r="D21" i="88"/>
  <c r="D40" i="88" s="1"/>
  <c r="D21" i="12"/>
  <c r="D40" i="12" s="1"/>
  <c r="D21" i="99"/>
  <c r="D21" i="111"/>
  <c r="D40" i="111" s="1"/>
  <c r="D21" i="110"/>
  <c r="D40" i="110" s="1"/>
  <c r="D12" i="92"/>
  <c r="D31" i="92" s="1"/>
  <c r="D12" i="91"/>
  <c r="D31" i="91" s="1"/>
  <c r="D12" i="69"/>
  <c r="D31" i="69" s="1"/>
  <c r="D12" i="68"/>
  <c r="D31" i="68" s="1"/>
  <c r="D12" i="54"/>
  <c r="D31" i="54" s="1"/>
  <c r="D12" i="88"/>
  <c r="D31" i="88" s="1"/>
  <c r="D12" i="87"/>
  <c r="D31" i="87" s="1"/>
  <c r="D12" i="110"/>
  <c r="D31" i="110" s="1"/>
  <c r="D12" i="12"/>
  <c r="D31" i="12" s="1"/>
  <c r="D12" i="99"/>
  <c r="D12" i="111"/>
  <c r="D31" i="111" s="1"/>
  <c r="V21" i="92"/>
  <c r="V40" i="92" s="1"/>
  <c r="V21" i="91"/>
  <c r="V40" i="91" s="1"/>
  <c r="V21" i="69"/>
  <c r="V40" i="69" s="1"/>
  <c r="V21" i="68"/>
  <c r="V40" i="68" s="1"/>
  <c r="V21" i="54"/>
  <c r="V40" i="54" s="1"/>
  <c r="V21" i="88"/>
  <c r="V40" i="88" s="1"/>
  <c r="V21" i="87"/>
  <c r="V40" i="87" s="1"/>
  <c r="V21" i="12"/>
  <c r="V40" i="12" s="1"/>
  <c r="V21" i="99"/>
  <c r="V21" i="110"/>
  <c r="V40" i="110" s="1"/>
  <c r="V21" i="111"/>
  <c r="V40" i="111" s="1"/>
  <c r="M21" i="92"/>
  <c r="M40" i="92" s="1"/>
  <c r="M21" i="68"/>
  <c r="M40" i="68" s="1"/>
  <c r="M21" i="91"/>
  <c r="M40" i="91" s="1"/>
  <c r="M21" i="69"/>
  <c r="M40" i="69" s="1"/>
  <c r="M21" i="54"/>
  <c r="M40" i="54" s="1"/>
  <c r="M21" i="87"/>
  <c r="M40" i="87" s="1"/>
  <c r="M21" i="12"/>
  <c r="M40" i="12" s="1"/>
  <c r="M21" i="88"/>
  <c r="M40" i="88" s="1"/>
  <c r="M21" i="110"/>
  <c r="M40" i="110" s="1"/>
  <c r="M21" i="99"/>
  <c r="M21" i="111"/>
  <c r="M40" i="111" s="1"/>
  <c r="D15" i="92"/>
  <c r="D34" i="92" s="1"/>
  <c r="D15" i="91"/>
  <c r="D34" i="91" s="1"/>
  <c r="D15" i="68"/>
  <c r="D34" i="68" s="1"/>
  <c r="D15" i="69"/>
  <c r="D34" i="69" s="1"/>
  <c r="D15" i="54"/>
  <c r="D34" i="54" s="1"/>
  <c r="D15" i="87"/>
  <c r="D34" i="87" s="1"/>
  <c r="D15" i="88"/>
  <c r="D34" i="88" s="1"/>
  <c r="D15" i="12"/>
  <c r="D34" i="12" s="1"/>
  <c r="D15" i="99"/>
  <c r="D15" i="111"/>
  <c r="D34" i="111" s="1"/>
  <c r="D15" i="110"/>
  <c r="D34" i="110" s="1"/>
  <c r="J15" i="104"/>
  <c r="J33" i="104" s="1"/>
  <c r="J15" i="101"/>
  <c r="J34" i="101" s="1"/>
  <c r="M17" i="104"/>
  <c r="M35" i="104" s="1"/>
  <c r="M17" i="101"/>
  <c r="M36" i="101" s="1"/>
  <c r="O9" i="101"/>
  <c r="O28" i="101" s="1"/>
  <c r="O9" i="104"/>
  <c r="O27" i="104" s="1"/>
  <c r="G11" i="101"/>
  <c r="G30" i="101" s="1"/>
  <c r="G11" i="104"/>
  <c r="G29" i="104" s="1"/>
  <c r="V11" i="104"/>
  <c r="V29" i="104" s="1"/>
  <c r="V11" i="101"/>
  <c r="V30" i="101" s="1"/>
  <c r="J12" i="104"/>
  <c r="J30" i="104" s="1"/>
  <c r="J12" i="101"/>
  <c r="J31" i="101" s="1"/>
  <c r="J21" i="104"/>
  <c r="J39" i="104" s="1"/>
  <c r="J21" i="101"/>
  <c r="J40" i="101" s="1"/>
  <c r="Q17" i="104"/>
  <c r="Q35" i="104" s="1"/>
  <c r="Q17" i="101"/>
  <c r="Q36" i="101" s="1"/>
  <c r="I21" i="104"/>
  <c r="I39" i="104" s="1"/>
  <c r="I21" i="101"/>
  <c r="I40" i="101" s="1"/>
  <c r="Q11" i="101"/>
  <c r="Q30" i="101" s="1"/>
  <c r="Q11" i="104"/>
  <c r="Q29" i="104" s="1"/>
  <c r="V17" i="104"/>
  <c r="V35" i="104" s="1"/>
  <c r="V17" i="101"/>
  <c r="V36" i="101" s="1"/>
  <c r="O14" i="101"/>
  <c r="O33" i="101" s="1"/>
  <c r="O14" i="104"/>
  <c r="O32" i="104" s="1"/>
  <c r="C11" i="101"/>
  <c r="C30" i="101" s="1"/>
  <c r="C11" i="104"/>
  <c r="C29" i="104" s="1"/>
  <c r="V14" i="104"/>
  <c r="V32" i="104" s="1"/>
  <c r="V14" i="101"/>
  <c r="V33" i="101" s="1"/>
  <c r="S17" i="101"/>
  <c r="S36" i="101" s="1"/>
  <c r="S17" i="104"/>
  <c r="S35" i="104" s="1"/>
  <c r="T9" i="101"/>
  <c r="T28" i="101" s="1"/>
  <c r="T9" i="104"/>
  <c r="T27" i="104" s="1"/>
  <c r="O11" i="101"/>
  <c r="O30" i="101" s="1"/>
  <c r="O11" i="104"/>
  <c r="O29" i="104" s="1"/>
  <c r="P11" i="101"/>
  <c r="P30" i="101" s="1"/>
  <c r="P11" i="104"/>
  <c r="P29" i="104" s="1"/>
  <c r="N20" i="104"/>
  <c r="N38" i="104" s="1"/>
  <c r="N20" i="101"/>
  <c r="N39" i="101" s="1"/>
  <c r="S14" i="101"/>
  <c r="S33" i="101" s="1"/>
  <c r="S14" i="104"/>
  <c r="S32" i="104" s="1"/>
  <c r="N9" i="104"/>
  <c r="N27" i="104" s="1"/>
  <c r="N9" i="101"/>
  <c r="N28" i="101" s="1"/>
  <c r="B21" i="111"/>
  <c r="B40" i="111" s="1"/>
  <c r="B21" i="110"/>
  <c r="B40" i="110" s="1"/>
  <c r="B12" i="111"/>
  <c r="B31" i="111" s="1"/>
  <c r="B12" i="110"/>
  <c r="B31" i="110" s="1"/>
  <c r="B15" i="111"/>
  <c r="B34" i="111" s="1"/>
  <c r="B15" i="110"/>
  <c r="B34" i="110" s="1"/>
  <c r="B18" i="111"/>
  <c r="B37" i="111" s="1"/>
  <c r="B18" i="110"/>
  <c r="B37" i="110" s="1"/>
  <c r="B18" i="68"/>
  <c r="B37" i="68" s="1"/>
  <c r="B18" i="69"/>
  <c r="B37" i="69" s="1"/>
  <c r="B18" i="91"/>
  <c r="B37" i="91" s="1"/>
  <c r="B18" i="92"/>
  <c r="B37" i="92" s="1"/>
  <c r="B18" i="87"/>
  <c r="B37" i="87" s="1"/>
  <c r="B18" i="54"/>
  <c r="B37" i="54" s="1"/>
  <c r="B18" i="12"/>
  <c r="B37" i="12" s="1"/>
  <c r="B18" i="88"/>
  <c r="B37" i="88" s="1"/>
  <c r="B18" i="99"/>
  <c r="B14" i="104"/>
  <c r="B32" i="104" s="1"/>
  <c r="B14" i="102"/>
  <c r="B32" i="102" s="1"/>
  <c r="B14" i="103"/>
  <c r="B32" i="103" s="1"/>
  <c r="B14" i="101"/>
  <c r="B33" i="101" s="1"/>
  <c r="B20" i="102"/>
  <c r="B38" i="102" s="1"/>
  <c r="B20" i="103"/>
  <c r="B38" i="103" s="1"/>
  <c r="B20" i="104"/>
  <c r="B38" i="104" s="1"/>
  <c r="B20" i="101"/>
  <c r="B39" i="101" s="1"/>
  <c r="B17" i="104"/>
  <c r="B35" i="104" s="1"/>
  <c r="B17" i="102"/>
  <c r="B35" i="102" s="1"/>
  <c r="B17" i="103"/>
  <c r="B35" i="103" s="1"/>
  <c r="B17" i="101"/>
  <c r="B36" i="101" s="1"/>
  <c r="B9" i="104"/>
  <c r="B27" i="104" s="1"/>
  <c r="B9" i="102"/>
  <c r="B27" i="102" s="1"/>
  <c r="B9" i="103"/>
  <c r="B27" i="103" s="1"/>
  <c r="B9" i="101"/>
  <c r="B28" i="101" s="1"/>
  <c r="B21" i="68"/>
  <c r="B40" i="68" s="1"/>
  <c r="B21" i="69"/>
  <c r="B40" i="69" s="1"/>
  <c r="B21" i="91"/>
  <c r="B40" i="91" s="1"/>
  <c r="B21" i="92"/>
  <c r="B40" i="92" s="1"/>
  <c r="B21" i="87"/>
  <c r="B40" i="87" s="1"/>
  <c r="B21" i="54"/>
  <c r="B40" i="54" s="1"/>
  <c r="B21" i="88"/>
  <c r="B40" i="88" s="1"/>
  <c r="B21" i="99"/>
  <c r="B21" i="12"/>
  <c r="B40" i="12" s="1"/>
  <c r="B15" i="68"/>
  <c r="B34" i="68" s="1"/>
  <c r="B15" i="69"/>
  <c r="B34" i="69" s="1"/>
  <c r="B15" i="91"/>
  <c r="B34" i="91" s="1"/>
  <c r="B15" i="92"/>
  <c r="B34" i="92" s="1"/>
  <c r="B15" i="54"/>
  <c r="B34" i="54" s="1"/>
  <c r="B15" i="88"/>
  <c r="B34" i="88" s="1"/>
  <c r="B15" i="12"/>
  <c r="B34" i="12" s="1"/>
  <c r="B15" i="87"/>
  <c r="B34" i="87" s="1"/>
  <c r="B15" i="99"/>
  <c r="B11" i="102"/>
  <c r="B29" i="102" s="1"/>
  <c r="B11" i="103"/>
  <c r="B29" i="103" s="1"/>
  <c r="B11" i="101"/>
  <c r="B30" i="101" s="1"/>
  <c r="B11" i="104"/>
  <c r="B29" i="104" s="1"/>
  <c r="B12" i="68"/>
  <c r="B31" i="68" s="1"/>
  <c r="B12" i="92"/>
  <c r="B31" i="92" s="1"/>
  <c r="B12" i="69"/>
  <c r="B31" i="69" s="1"/>
  <c r="B12" i="91"/>
  <c r="B31" i="91" s="1"/>
  <c r="B12" i="54"/>
  <c r="B31" i="54" s="1"/>
  <c r="B12" i="88"/>
  <c r="B31" i="88" s="1"/>
  <c r="B12" i="87"/>
  <c r="B31" i="87" s="1"/>
  <c r="B12" i="12"/>
  <c r="B31" i="12" s="1"/>
  <c r="B12" i="99"/>
  <c r="H18" i="105"/>
  <c r="H37" i="105" s="1"/>
  <c r="H12" i="105"/>
  <c r="H31" i="105" s="1"/>
  <c r="H15" i="105"/>
  <c r="H34" i="105" s="1"/>
  <c r="H21" i="105"/>
  <c r="H40" i="105" s="1"/>
  <c r="H12" i="106"/>
  <c r="H31" i="106" s="1"/>
  <c r="I12" i="107"/>
  <c r="I31" i="107" s="1"/>
  <c r="I12" i="108"/>
  <c r="I12" i="109"/>
  <c r="I31" i="109" s="1"/>
  <c r="H15" i="106"/>
  <c r="H34" i="106" s="1"/>
  <c r="I15" i="107"/>
  <c r="I34" i="107" s="1"/>
  <c r="I15" i="108"/>
  <c r="I15" i="109"/>
  <c r="I34" i="109" s="1"/>
  <c r="H18" i="106"/>
  <c r="H37" i="106" s="1"/>
  <c r="I18" i="107"/>
  <c r="I37" i="107" s="1"/>
  <c r="I18" i="108"/>
  <c r="I18" i="109"/>
  <c r="I37" i="109" s="1"/>
  <c r="H21" i="106"/>
  <c r="H40" i="106" s="1"/>
  <c r="I21" i="107"/>
  <c r="I40" i="107" s="1"/>
  <c r="I21" i="108"/>
  <c r="I21" i="109"/>
  <c r="I40" i="109" s="1"/>
  <c r="E18" i="105"/>
  <c r="E37" i="105" s="1"/>
  <c r="C18" i="105"/>
  <c r="C37" i="105" s="1"/>
  <c r="E21" i="105"/>
  <c r="E40" i="105" s="1"/>
  <c r="F18" i="105"/>
  <c r="F37" i="105" s="1"/>
  <c r="C15" i="105"/>
  <c r="C34" i="105" s="1"/>
  <c r="E12" i="105"/>
  <c r="E31" i="105" s="1"/>
  <c r="F12" i="105"/>
  <c r="F31" i="105" s="1"/>
  <c r="C12" i="105"/>
  <c r="C31" i="105" s="1"/>
  <c r="D15" i="105"/>
  <c r="D34" i="105" s="1"/>
  <c r="C21" i="105"/>
  <c r="C40" i="105" s="1"/>
  <c r="D21" i="105"/>
  <c r="D40" i="105" s="1"/>
  <c r="D12" i="105"/>
  <c r="D31" i="105" s="1"/>
  <c r="D18" i="105"/>
  <c r="D37" i="105" s="1"/>
  <c r="E15" i="105"/>
  <c r="E34" i="105" s="1"/>
  <c r="F15" i="105"/>
  <c r="F34" i="105" s="1"/>
  <c r="F21" i="105"/>
  <c r="F40" i="105" s="1"/>
  <c r="F15" i="108"/>
  <c r="C15" i="108"/>
  <c r="D18" i="108"/>
  <c r="F12" i="108"/>
  <c r="E21" i="108"/>
  <c r="C12" i="108"/>
  <c r="E18" i="108"/>
  <c r="F18" i="108"/>
  <c r="E12" i="108"/>
  <c r="E15" i="108"/>
  <c r="D12" i="108"/>
  <c r="D15" i="108"/>
  <c r="F21" i="108"/>
  <c r="D21" i="108"/>
  <c r="C18" i="108"/>
  <c r="C21" i="108"/>
  <c r="F21" i="109"/>
  <c r="F40" i="109" s="1"/>
  <c r="F21" i="107"/>
  <c r="F40" i="107" s="1"/>
  <c r="F21" i="106"/>
  <c r="F40" i="106" s="1"/>
  <c r="D21" i="109"/>
  <c r="D40" i="109" s="1"/>
  <c r="D21" i="107"/>
  <c r="D40" i="107" s="1"/>
  <c r="D21" i="106"/>
  <c r="D40" i="106" s="1"/>
  <c r="C18" i="109"/>
  <c r="C37" i="109" s="1"/>
  <c r="C18" i="107"/>
  <c r="C37" i="107" s="1"/>
  <c r="C18" i="106"/>
  <c r="C37" i="106" s="1"/>
  <c r="D18" i="109"/>
  <c r="D37" i="109" s="1"/>
  <c r="D18" i="107"/>
  <c r="D37" i="107" s="1"/>
  <c r="D18" i="106"/>
  <c r="D37" i="106" s="1"/>
  <c r="E21" i="109"/>
  <c r="E40" i="109" s="1"/>
  <c r="E21" i="107"/>
  <c r="E40" i="107" s="1"/>
  <c r="E21" i="106"/>
  <c r="E40" i="106" s="1"/>
  <c r="E18" i="109"/>
  <c r="E37" i="109" s="1"/>
  <c r="E18" i="107"/>
  <c r="E37" i="107" s="1"/>
  <c r="E18" i="106"/>
  <c r="E37" i="106" s="1"/>
  <c r="F12" i="109"/>
  <c r="F31" i="109" s="1"/>
  <c r="F12" i="107"/>
  <c r="F31" i="107" s="1"/>
  <c r="F12" i="106"/>
  <c r="F31" i="106" s="1"/>
  <c r="E15" i="109"/>
  <c r="E34" i="109" s="1"/>
  <c r="E15" i="107"/>
  <c r="E34" i="107" s="1"/>
  <c r="E15" i="106"/>
  <c r="E34" i="106" s="1"/>
  <c r="C12" i="109"/>
  <c r="C31" i="109" s="1"/>
  <c r="C12" i="107"/>
  <c r="C31" i="107" s="1"/>
  <c r="C12" i="106"/>
  <c r="C31" i="106" s="1"/>
  <c r="C15" i="109"/>
  <c r="C34" i="109" s="1"/>
  <c r="C15" i="107"/>
  <c r="C34" i="107" s="1"/>
  <c r="C15" i="106"/>
  <c r="C34" i="106" s="1"/>
  <c r="E12" i="109"/>
  <c r="E31" i="109" s="1"/>
  <c r="E12" i="107"/>
  <c r="E31" i="107" s="1"/>
  <c r="E12" i="106"/>
  <c r="E31" i="106" s="1"/>
  <c r="D12" i="109"/>
  <c r="D31" i="109" s="1"/>
  <c r="D12" i="107"/>
  <c r="D31" i="107" s="1"/>
  <c r="D12" i="106"/>
  <c r="D31" i="106" s="1"/>
  <c r="D15" i="109"/>
  <c r="D34" i="109" s="1"/>
  <c r="D15" i="107"/>
  <c r="D34" i="107" s="1"/>
  <c r="D15" i="106"/>
  <c r="D34" i="106" s="1"/>
  <c r="C21" i="109"/>
  <c r="C40" i="109" s="1"/>
  <c r="C21" i="107"/>
  <c r="C40" i="107" s="1"/>
  <c r="C21" i="106"/>
  <c r="C40" i="106" s="1"/>
  <c r="F18" i="109"/>
  <c r="F37" i="109" s="1"/>
  <c r="F18" i="107"/>
  <c r="F37" i="107" s="1"/>
  <c r="F18" i="106"/>
  <c r="F37" i="106" s="1"/>
  <c r="F15" i="109"/>
  <c r="F34" i="109" s="1"/>
  <c r="F15" i="107"/>
  <c r="F34" i="107" s="1"/>
  <c r="F15" i="106"/>
  <c r="F34" i="106" s="1"/>
  <c r="I14" i="82"/>
  <c r="I28" i="82" s="1"/>
  <c r="I10" i="82"/>
  <c r="I24" i="82" s="1"/>
  <c r="I12" i="82"/>
  <c r="I26" i="82" s="1"/>
  <c r="I16" i="82"/>
  <c r="I30" i="82" s="1"/>
  <c r="I16" i="83"/>
  <c r="I30" i="83" s="1"/>
  <c r="I16" i="90"/>
  <c r="I30" i="90" s="1"/>
  <c r="I16" i="89"/>
  <c r="I30" i="89" s="1"/>
  <c r="I12" i="83"/>
  <c r="I26" i="83" s="1"/>
  <c r="I12" i="90"/>
  <c r="I26" i="90" s="1"/>
  <c r="I12" i="89"/>
  <c r="I26" i="89" s="1"/>
  <c r="I10" i="83"/>
  <c r="I24" i="83" s="1"/>
  <c r="I10" i="90"/>
  <c r="I24" i="90" s="1"/>
  <c r="I10" i="89"/>
  <c r="I24" i="89" s="1"/>
  <c r="I14" i="83"/>
  <c r="I28" i="83" s="1"/>
  <c r="I14" i="90"/>
  <c r="I28" i="90" s="1"/>
  <c r="I14" i="89"/>
  <c r="I28" i="89" s="1"/>
  <c r="T12" i="102" l="1"/>
  <c r="T30" i="102" s="1"/>
  <c r="T12" i="103"/>
  <c r="T30" i="103" s="1"/>
  <c r="T18" i="102"/>
  <c r="T36" i="102" s="1"/>
  <c r="T18" i="103"/>
  <c r="T36" i="103" s="1"/>
  <c r="H15" i="103"/>
  <c r="H33" i="103" s="1"/>
  <c r="H15" i="102"/>
  <c r="H33" i="102" s="1"/>
  <c r="G21" i="103"/>
  <c r="G39" i="103" s="1"/>
  <c r="G21" i="102"/>
  <c r="G39" i="102" s="1"/>
  <c r="M12" i="102"/>
  <c r="M30" i="102" s="1"/>
  <c r="M12" i="103"/>
  <c r="M30" i="103" s="1"/>
  <c r="W12" i="102"/>
  <c r="W30" i="102" s="1"/>
  <c r="W12" i="103"/>
  <c r="W30" i="103" s="1"/>
  <c r="Q21" i="102"/>
  <c r="Q39" i="102" s="1"/>
  <c r="Q21" i="103"/>
  <c r="Q39" i="103" s="1"/>
  <c r="D18" i="102"/>
  <c r="D36" i="102" s="1"/>
  <c r="D18" i="103"/>
  <c r="D36" i="103" s="1"/>
  <c r="N18" i="103"/>
  <c r="N36" i="103" s="1"/>
  <c r="N18" i="102"/>
  <c r="N36" i="102" s="1"/>
  <c r="C15" i="102"/>
  <c r="C33" i="102" s="1"/>
  <c r="C15" i="103"/>
  <c r="C33" i="103" s="1"/>
  <c r="S12" i="102"/>
  <c r="S30" i="102" s="1"/>
  <c r="S12" i="103"/>
  <c r="S30" i="103" s="1"/>
  <c r="C18" i="102"/>
  <c r="C36" i="102" s="1"/>
  <c r="C18" i="103"/>
  <c r="C36" i="103" s="1"/>
  <c r="V21" i="103"/>
  <c r="V39" i="103" s="1"/>
  <c r="V21" i="102"/>
  <c r="V39" i="102" s="1"/>
  <c r="D21" i="102"/>
  <c r="D39" i="102" s="1"/>
  <c r="D21" i="103"/>
  <c r="D39" i="103" s="1"/>
  <c r="T15" i="102"/>
  <c r="T33" i="102" s="1"/>
  <c r="T15" i="103"/>
  <c r="T33" i="103" s="1"/>
  <c r="W21" i="103"/>
  <c r="W39" i="103" s="1"/>
  <c r="W21" i="102"/>
  <c r="W39" i="102" s="1"/>
  <c r="C12" i="102"/>
  <c r="C30" i="102" s="1"/>
  <c r="C12" i="103"/>
  <c r="C30" i="103" s="1"/>
  <c r="P21" i="102"/>
  <c r="P39" i="102" s="1"/>
  <c r="P21" i="103"/>
  <c r="P39" i="103" s="1"/>
  <c r="V18" i="102"/>
  <c r="V36" i="102" s="1"/>
  <c r="V18" i="103"/>
  <c r="V36" i="103" s="1"/>
  <c r="K15" i="102"/>
  <c r="K33" i="102" s="1"/>
  <c r="K15" i="103"/>
  <c r="K33" i="103" s="1"/>
  <c r="N21" i="102"/>
  <c r="N39" i="102" s="1"/>
  <c r="N21" i="103"/>
  <c r="N39" i="103" s="1"/>
  <c r="O18" i="103"/>
  <c r="O36" i="103" s="1"/>
  <c r="O18" i="102"/>
  <c r="O36" i="102" s="1"/>
  <c r="T21" i="102"/>
  <c r="T39" i="102" s="1"/>
  <c r="T21" i="103"/>
  <c r="T39" i="103" s="1"/>
  <c r="S15" i="102"/>
  <c r="S33" i="102" s="1"/>
  <c r="S15" i="103"/>
  <c r="S33" i="103" s="1"/>
  <c r="K18" i="102"/>
  <c r="K36" i="102" s="1"/>
  <c r="K18" i="103"/>
  <c r="K36" i="103" s="1"/>
  <c r="P18" i="103"/>
  <c r="P36" i="103" s="1"/>
  <c r="P18" i="102"/>
  <c r="P36" i="102" s="1"/>
  <c r="V15" i="103"/>
  <c r="V33" i="103" s="1"/>
  <c r="V15" i="102"/>
  <c r="V33" i="102" s="1"/>
  <c r="P12" i="103"/>
  <c r="P30" i="103" s="1"/>
  <c r="P12" i="102"/>
  <c r="P30" i="102" s="1"/>
  <c r="K21" i="102"/>
  <c r="K39" i="102" s="1"/>
  <c r="K21" i="103"/>
  <c r="K39" i="103" s="1"/>
  <c r="W15" i="103"/>
  <c r="W33" i="103" s="1"/>
  <c r="W15" i="102"/>
  <c r="W33" i="102" s="1"/>
  <c r="Q15" i="102"/>
  <c r="Q33" i="102" s="1"/>
  <c r="Q15" i="103"/>
  <c r="Q33" i="103" s="1"/>
  <c r="O21" i="102"/>
  <c r="O39" i="102" s="1"/>
  <c r="O21" i="103"/>
  <c r="O39" i="103" s="1"/>
  <c r="H12" i="102"/>
  <c r="H30" i="102" s="1"/>
  <c r="H12" i="103"/>
  <c r="H30" i="103" s="1"/>
  <c r="G18" i="102"/>
  <c r="G36" i="102" s="1"/>
  <c r="G18" i="103"/>
  <c r="G36" i="103" s="1"/>
  <c r="K12" i="102"/>
  <c r="K30" i="102" s="1"/>
  <c r="K12" i="103"/>
  <c r="K30" i="103" s="1"/>
  <c r="G15" i="103"/>
  <c r="G33" i="103" s="1"/>
  <c r="G15" i="102"/>
  <c r="G33" i="102" s="1"/>
  <c r="S21" i="102"/>
  <c r="S39" i="102" s="1"/>
  <c r="S21" i="103"/>
  <c r="S39" i="103" s="1"/>
  <c r="V12" i="102"/>
  <c r="V30" i="102" s="1"/>
  <c r="V12" i="103"/>
  <c r="V30" i="103" s="1"/>
  <c r="M18" i="102"/>
  <c r="M36" i="102" s="1"/>
  <c r="M18" i="103"/>
  <c r="M36" i="103" s="1"/>
  <c r="O12" i="103"/>
  <c r="O30" i="103" s="1"/>
  <c r="O12" i="102"/>
  <c r="O30" i="102" s="1"/>
  <c r="S18" i="102"/>
  <c r="S36" i="102" s="1"/>
  <c r="S18" i="103"/>
  <c r="S36" i="103" s="1"/>
  <c r="G12" i="102"/>
  <c r="G30" i="102" s="1"/>
  <c r="G12" i="103"/>
  <c r="G30" i="103" s="1"/>
  <c r="N12" i="103"/>
  <c r="N30" i="103" s="1"/>
  <c r="N12" i="102"/>
  <c r="N30" i="102" s="1"/>
  <c r="N15" i="102"/>
  <c r="N33" i="102" s="1"/>
  <c r="N15" i="103"/>
  <c r="N33" i="103" s="1"/>
  <c r="M15" i="102"/>
  <c r="M33" i="102" s="1"/>
  <c r="M15" i="103"/>
  <c r="M33" i="103" s="1"/>
  <c r="H21" i="103"/>
  <c r="H39" i="103" s="1"/>
  <c r="H21" i="102"/>
  <c r="H39" i="102" s="1"/>
  <c r="C21" i="102"/>
  <c r="C39" i="102" s="1"/>
  <c r="C21" i="103"/>
  <c r="C39" i="103" s="1"/>
  <c r="O15" i="102"/>
  <c r="O33" i="102" s="1"/>
  <c r="O15" i="103"/>
  <c r="O33" i="103" s="1"/>
  <c r="Q18" i="102"/>
  <c r="Q36" i="102" s="1"/>
  <c r="Q18" i="103"/>
  <c r="Q36" i="103" s="1"/>
  <c r="D15" i="102"/>
  <c r="D33" i="102" s="1"/>
  <c r="D15" i="103"/>
  <c r="D33" i="103" s="1"/>
  <c r="P15" i="102"/>
  <c r="P33" i="102" s="1"/>
  <c r="P15" i="103"/>
  <c r="P33" i="103" s="1"/>
  <c r="M21" i="103"/>
  <c r="M39" i="103" s="1"/>
  <c r="M21" i="102"/>
  <c r="M39" i="102" s="1"/>
  <c r="D12" i="102"/>
  <c r="D30" i="102" s="1"/>
  <c r="D12" i="103"/>
  <c r="D30" i="103" s="1"/>
  <c r="Q12" i="102"/>
  <c r="Q30" i="102" s="1"/>
  <c r="Q12" i="103"/>
  <c r="Q30" i="103" s="1"/>
  <c r="H18" i="102"/>
  <c r="H36" i="102" s="1"/>
  <c r="H18" i="103"/>
  <c r="H36" i="103" s="1"/>
  <c r="W18" i="102"/>
  <c r="W36" i="102" s="1"/>
  <c r="W18" i="103"/>
  <c r="W36" i="103" s="1"/>
  <c r="S21" i="101"/>
  <c r="S40" i="101" s="1"/>
  <c r="S21" i="104"/>
  <c r="S39" i="104" s="1"/>
  <c r="N15" i="104"/>
  <c r="N33" i="104" s="1"/>
  <c r="N15" i="101"/>
  <c r="N34" i="101" s="1"/>
  <c r="O18" i="101"/>
  <c r="O37" i="101" s="1"/>
  <c r="O18" i="104"/>
  <c r="O36" i="104" s="1"/>
  <c r="W21" i="101"/>
  <c r="W40" i="101" s="1"/>
  <c r="W21" i="104"/>
  <c r="W39" i="104" s="1"/>
  <c r="G21" i="101"/>
  <c r="G40" i="101" s="1"/>
  <c r="G21" i="104"/>
  <c r="G39" i="104" s="1"/>
  <c r="C21" i="101"/>
  <c r="C40" i="101" s="1"/>
  <c r="C21" i="104"/>
  <c r="C39" i="104" s="1"/>
  <c r="O15" i="101"/>
  <c r="O34" i="101" s="1"/>
  <c r="O15" i="104"/>
  <c r="O33" i="104" s="1"/>
  <c r="V18" i="104"/>
  <c r="V36" i="104" s="1"/>
  <c r="V18" i="101"/>
  <c r="V37" i="101" s="1"/>
  <c r="K15" i="101"/>
  <c r="K34" i="101" s="1"/>
  <c r="K15" i="104"/>
  <c r="K33" i="104" s="1"/>
  <c r="N21" i="104"/>
  <c r="N39" i="104" s="1"/>
  <c r="N21" i="101"/>
  <c r="N40" i="101" s="1"/>
  <c r="M21" i="101"/>
  <c r="M40" i="101" s="1"/>
  <c r="M21" i="104"/>
  <c r="M39" i="104" s="1"/>
  <c r="D12" i="101"/>
  <c r="D31" i="101" s="1"/>
  <c r="D12" i="104"/>
  <c r="D30" i="104" s="1"/>
  <c r="Q12" i="104"/>
  <c r="Q30" i="104" s="1"/>
  <c r="Q12" i="101"/>
  <c r="Q31" i="101" s="1"/>
  <c r="H18" i="101"/>
  <c r="H37" i="101" s="1"/>
  <c r="H18" i="104"/>
  <c r="H36" i="104" s="1"/>
  <c r="P18" i="101"/>
  <c r="P37" i="101" s="1"/>
  <c r="P18" i="104"/>
  <c r="P36" i="104" s="1"/>
  <c r="V15" i="104"/>
  <c r="V33" i="104" s="1"/>
  <c r="V15" i="101"/>
  <c r="V34" i="101" s="1"/>
  <c r="N12" i="104"/>
  <c r="N30" i="104" s="1"/>
  <c r="N12" i="101"/>
  <c r="N31" i="101" s="1"/>
  <c r="T12" i="101"/>
  <c r="T31" i="101" s="1"/>
  <c r="T12" i="104"/>
  <c r="T30" i="104" s="1"/>
  <c r="P12" i="101"/>
  <c r="P31" i="101" s="1"/>
  <c r="P12" i="104"/>
  <c r="P30" i="104" s="1"/>
  <c r="Q21" i="104"/>
  <c r="Q39" i="104" s="1"/>
  <c r="Q21" i="101"/>
  <c r="Q40" i="101" s="1"/>
  <c r="D18" i="101"/>
  <c r="D37" i="101" s="1"/>
  <c r="D18" i="104"/>
  <c r="D36" i="104" s="1"/>
  <c r="N18" i="104"/>
  <c r="N36" i="104" s="1"/>
  <c r="N18" i="101"/>
  <c r="N37" i="101" s="1"/>
  <c r="Q15" i="104"/>
  <c r="Q33" i="104" s="1"/>
  <c r="Q15" i="101"/>
  <c r="Q34" i="101" s="1"/>
  <c r="O21" i="101"/>
  <c r="O40" i="101" s="1"/>
  <c r="O21" i="104"/>
  <c r="O39" i="104" s="1"/>
  <c r="H12" i="101"/>
  <c r="H31" i="101" s="1"/>
  <c r="H12" i="104"/>
  <c r="H30" i="104" s="1"/>
  <c r="T18" i="101"/>
  <c r="T37" i="101" s="1"/>
  <c r="T18" i="104"/>
  <c r="T36" i="104" s="1"/>
  <c r="D15" i="101"/>
  <c r="D34" i="101" s="1"/>
  <c r="D15" i="104"/>
  <c r="D33" i="104" s="1"/>
  <c r="V21" i="104"/>
  <c r="V39" i="104" s="1"/>
  <c r="V21" i="101"/>
  <c r="V40" i="101" s="1"/>
  <c r="D21" i="101"/>
  <c r="D40" i="101" s="1"/>
  <c r="D21" i="104"/>
  <c r="D39" i="104" s="1"/>
  <c r="T15" i="101"/>
  <c r="T34" i="101" s="1"/>
  <c r="T15" i="104"/>
  <c r="T33" i="104" s="1"/>
  <c r="S12" i="101"/>
  <c r="S31" i="101" s="1"/>
  <c r="S12" i="104"/>
  <c r="S30" i="104" s="1"/>
  <c r="P15" i="101"/>
  <c r="P34" i="101" s="1"/>
  <c r="P15" i="104"/>
  <c r="P33" i="104" s="1"/>
  <c r="M15" i="104"/>
  <c r="M33" i="104" s="1"/>
  <c r="M15" i="101"/>
  <c r="M34" i="101" s="1"/>
  <c r="H15" i="101"/>
  <c r="H34" i="101" s="1"/>
  <c r="H15" i="104"/>
  <c r="H33" i="104" s="1"/>
  <c r="H21" i="101"/>
  <c r="H40" i="101" s="1"/>
  <c r="H21" i="104"/>
  <c r="H39" i="104" s="1"/>
  <c r="V12" i="104"/>
  <c r="V30" i="104" s="1"/>
  <c r="V12" i="101"/>
  <c r="V31" i="101" s="1"/>
  <c r="C18" i="101"/>
  <c r="C37" i="101" s="1"/>
  <c r="C18" i="104"/>
  <c r="C36" i="104" s="1"/>
  <c r="C12" i="101"/>
  <c r="C31" i="101" s="1"/>
  <c r="C12" i="104"/>
  <c r="C30" i="104" s="1"/>
  <c r="G18" i="101"/>
  <c r="G37" i="101" s="1"/>
  <c r="G18" i="104"/>
  <c r="G36" i="104" s="1"/>
  <c r="P21" i="101"/>
  <c r="P40" i="101" s="1"/>
  <c r="P21" i="104"/>
  <c r="P39" i="104" s="1"/>
  <c r="Q18" i="104"/>
  <c r="Q36" i="104" s="1"/>
  <c r="Q18" i="101"/>
  <c r="Q37" i="101" s="1"/>
  <c r="M18" i="101"/>
  <c r="M37" i="101" s="1"/>
  <c r="M18" i="104"/>
  <c r="M36" i="104" s="1"/>
  <c r="M12" i="104"/>
  <c r="M30" i="104" s="1"/>
  <c r="M12" i="101"/>
  <c r="M31" i="101" s="1"/>
  <c r="T21" i="101"/>
  <c r="T40" i="101" s="1"/>
  <c r="T21" i="104"/>
  <c r="T39" i="104" s="1"/>
  <c r="O12" i="101"/>
  <c r="O31" i="101" s="1"/>
  <c r="O12" i="104"/>
  <c r="O30" i="104" s="1"/>
  <c r="S18" i="101"/>
  <c r="S37" i="101" s="1"/>
  <c r="S18" i="104"/>
  <c r="S36" i="104" s="1"/>
  <c r="S15" i="101"/>
  <c r="S34" i="101" s="1"/>
  <c r="S15" i="104"/>
  <c r="S33" i="104" s="1"/>
  <c r="G12" i="101"/>
  <c r="G31" i="101" s="1"/>
  <c r="G12" i="104"/>
  <c r="G30" i="104" s="1"/>
  <c r="K18" i="101"/>
  <c r="K37" i="101" s="1"/>
  <c r="K18" i="104"/>
  <c r="K36" i="104" s="1"/>
  <c r="W12" i="101"/>
  <c r="W31" i="101" s="1"/>
  <c r="W12" i="104"/>
  <c r="W30" i="104" s="1"/>
  <c r="W18" i="101"/>
  <c r="W37" i="101" s="1"/>
  <c r="W18" i="104"/>
  <c r="W36" i="104" s="1"/>
  <c r="K12" i="101"/>
  <c r="K31" i="101" s="1"/>
  <c r="K12" i="104"/>
  <c r="K30" i="104" s="1"/>
  <c r="K21" i="101"/>
  <c r="K40" i="101" s="1"/>
  <c r="K21" i="104"/>
  <c r="K39" i="104" s="1"/>
  <c r="W15" i="101"/>
  <c r="W34" i="101" s="1"/>
  <c r="W15" i="104"/>
  <c r="W33" i="104" s="1"/>
  <c r="G15" i="101"/>
  <c r="G34" i="101" s="1"/>
  <c r="G15" i="104"/>
  <c r="G33" i="104" s="1"/>
  <c r="C15" i="101"/>
  <c r="C34" i="101" s="1"/>
  <c r="C15" i="104"/>
  <c r="C33" i="104" s="1"/>
  <c r="B12" i="104"/>
  <c r="B30" i="104" s="1"/>
  <c r="B12" i="102"/>
  <c r="B30" i="102" s="1"/>
  <c r="B12" i="101"/>
  <c r="B31" i="101" s="1"/>
  <c r="B12" i="103"/>
  <c r="B30" i="103" s="1"/>
  <c r="B15" i="104"/>
  <c r="B33" i="104" s="1"/>
  <c r="B15" i="102"/>
  <c r="B33" i="102" s="1"/>
  <c r="B15" i="103"/>
  <c r="B33" i="103" s="1"/>
  <c r="B15" i="101"/>
  <c r="B34" i="101" s="1"/>
  <c r="B21" i="102"/>
  <c r="B39" i="102" s="1"/>
  <c r="B21" i="103"/>
  <c r="B39" i="103" s="1"/>
  <c r="B21" i="104"/>
  <c r="B39" i="104" s="1"/>
  <c r="B21" i="101"/>
  <c r="B40" i="101" s="1"/>
  <c r="B18" i="103"/>
  <c r="B36" i="103" s="1"/>
  <c r="B18" i="102"/>
  <c r="B36" i="102" s="1"/>
  <c r="B18" i="104"/>
  <c r="B36" i="104" s="1"/>
  <c r="B18" i="101"/>
  <c r="B37" i="101" s="1"/>
  <c r="AD12" i="90"/>
  <c r="AD26" i="90" s="1"/>
  <c r="AD12" i="89"/>
  <c r="AD26" i="89" s="1"/>
  <c r="AD12" i="82"/>
  <c r="AD26" i="82" s="1"/>
  <c r="AD12" i="83"/>
  <c r="AD26" i="83" s="1"/>
  <c r="F12" i="82"/>
  <c r="F26" i="82" s="1"/>
  <c r="F12" i="83"/>
  <c r="F26" i="83" s="1"/>
  <c r="F12" i="89"/>
  <c r="F26" i="89" s="1"/>
  <c r="F12" i="90"/>
  <c r="F26" i="90" s="1"/>
  <c r="F10" i="83"/>
  <c r="F24" i="83" s="1"/>
  <c r="F10" i="82"/>
  <c r="F24" i="82" s="1"/>
  <c r="F10" i="89"/>
  <c r="F24" i="89" s="1"/>
  <c r="F10" i="90"/>
  <c r="F24" i="90" s="1"/>
  <c r="AD10" i="83"/>
  <c r="AD24" i="83" s="1"/>
  <c r="AD10" i="82"/>
  <c r="AD24" i="82" s="1"/>
  <c r="AD10" i="90"/>
  <c r="AD24" i="90" s="1"/>
  <c r="AD10" i="89"/>
  <c r="AD24" i="89" s="1"/>
  <c r="F16" i="82"/>
  <c r="F30" i="82" s="1"/>
  <c r="F16" i="83"/>
  <c r="F30" i="83" s="1"/>
  <c r="F16" i="90"/>
  <c r="F30" i="90" s="1"/>
  <c r="F16" i="89"/>
  <c r="F30" i="89" s="1"/>
  <c r="AD16" i="82"/>
  <c r="AD30" i="82" s="1"/>
  <c r="AD16" i="83"/>
  <c r="AD30" i="83" s="1"/>
  <c r="AD16" i="89"/>
  <c r="AD30" i="89" s="1"/>
  <c r="AD16" i="90"/>
  <c r="AD30" i="90" s="1"/>
  <c r="F14" i="83"/>
  <c r="F28" i="83" s="1"/>
  <c r="F14" i="89"/>
  <c r="F28" i="89" s="1"/>
  <c r="F14" i="90"/>
  <c r="F28" i="90" s="1"/>
  <c r="F14" i="82"/>
  <c r="F28" i="82" s="1"/>
  <c r="AD14" i="83"/>
  <c r="AD28" i="83" s="1"/>
  <c r="AD14" i="90"/>
  <c r="AD28" i="90" s="1"/>
  <c r="AD14" i="89"/>
  <c r="AD28" i="89" s="1"/>
  <c r="AD14" i="82"/>
  <c r="AD28" i="82" s="1"/>
  <c r="Z12" i="83" l="1"/>
  <c r="Z26" i="83" s="1"/>
  <c r="Z12" i="90"/>
  <c r="Z26" i="90" s="1"/>
  <c r="Z12" i="82"/>
  <c r="Z26" i="82" s="1"/>
  <c r="Z12" i="89"/>
  <c r="Z26" i="89" s="1"/>
  <c r="Z16" i="82"/>
  <c r="Z30" i="82" s="1"/>
  <c r="Z16" i="90"/>
  <c r="Z30" i="90" s="1"/>
  <c r="Z16" i="83"/>
  <c r="Z30" i="83" s="1"/>
  <c r="Z16" i="89"/>
  <c r="Z30" i="89" s="1"/>
  <c r="Z10" i="83"/>
  <c r="Z24" i="83" s="1"/>
  <c r="Z10" i="82"/>
  <c r="Z24" i="82" s="1"/>
  <c r="Z10" i="90"/>
  <c r="Z24" i="90" s="1"/>
  <c r="Z10" i="89"/>
  <c r="Z24" i="89" s="1"/>
  <c r="Z14" i="83"/>
  <c r="Z28" i="83" s="1"/>
  <c r="Z14" i="90"/>
  <c r="Z28" i="90" s="1"/>
  <c r="Z14" i="82"/>
  <c r="Z28" i="82" s="1"/>
  <c r="Z14" i="89"/>
  <c r="Z28" i="89" s="1"/>
  <c r="C5" i="83" l="1"/>
  <c r="C19" i="83" s="1"/>
  <c r="D5" i="83"/>
  <c r="D19" i="83" s="1"/>
  <c r="E5" i="83"/>
  <c r="E19" i="83" s="1"/>
  <c r="C6" i="83"/>
  <c r="C20" i="83" s="1"/>
  <c r="D6" i="83"/>
  <c r="D20" i="83" s="1"/>
  <c r="E6" i="83"/>
  <c r="E20" i="83" s="1"/>
  <c r="C5" i="89"/>
  <c r="C19" i="89" s="1"/>
  <c r="D5" i="89"/>
  <c r="D19" i="89" s="1"/>
  <c r="E5" i="89"/>
  <c r="E19" i="89" s="1"/>
  <c r="C6" i="89"/>
  <c r="C20" i="89" s="1"/>
  <c r="D6" i="89"/>
  <c r="D20" i="89" s="1"/>
  <c r="E6" i="89"/>
  <c r="E20" i="89" s="1"/>
  <c r="C5" i="90"/>
  <c r="C19" i="90" s="1"/>
  <c r="D5" i="90"/>
  <c r="D19" i="90" s="1"/>
  <c r="E5" i="90"/>
  <c r="E19" i="90" s="1"/>
  <c r="C6" i="90"/>
  <c r="C20" i="90" s="1"/>
  <c r="D6" i="90"/>
  <c r="D20" i="90" s="1"/>
  <c r="E6" i="90"/>
  <c r="E20" i="90" s="1"/>
  <c r="C5" i="82"/>
  <c r="C19" i="82" s="1"/>
  <c r="D5" i="82"/>
  <c r="D19" i="82" s="1"/>
  <c r="E5" i="82"/>
  <c r="E19" i="82" s="1"/>
  <c r="C6" i="82"/>
  <c r="C20" i="82" s="1"/>
  <c r="D6" i="82"/>
  <c r="D20" i="82" s="1"/>
  <c r="E6" i="82"/>
  <c r="E20" i="82" s="1"/>
  <c r="U14" i="83" l="1"/>
  <c r="U28" i="83" s="1"/>
  <c r="U14" i="90"/>
  <c r="U28" i="90" s="1"/>
  <c r="U14" i="82"/>
  <c r="U28" i="82" s="1"/>
  <c r="U14" i="89"/>
  <c r="U28" i="89" s="1"/>
  <c r="U16" i="82"/>
  <c r="U30" i="82" s="1"/>
  <c r="U16" i="83"/>
  <c r="U30" i="83" s="1"/>
  <c r="U16" i="90"/>
  <c r="U30" i="90" s="1"/>
  <c r="U16" i="89"/>
  <c r="U30" i="89" s="1"/>
  <c r="U10" i="83"/>
  <c r="U24" i="83" s="1"/>
  <c r="U10" i="90"/>
  <c r="U24" i="90" s="1"/>
  <c r="U10" i="89"/>
  <c r="U24" i="89" s="1"/>
  <c r="U10" i="82"/>
  <c r="U24" i="82" s="1"/>
  <c r="U12" i="83"/>
  <c r="U26" i="83" s="1"/>
  <c r="U12" i="90"/>
  <c r="U26" i="90" s="1"/>
  <c r="U12" i="89"/>
  <c r="U26" i="89" s="1"/>
  <c r="U12" i="82"/>
  <c r="U26" i="82" s="1"/>
  <c r="B5" i="90"/>
  <c r="B19" i="90" s="1"/>
  <c r="B6" i="90"/>
  <c r="B20" i="90" s="1"/>
  <c r="B5" i="89"/>
  <c r="B19" i="89" s="1"/>
  <c r="B6" i="89"/>
  <c r="B20" i="89" s="1"/>
  <c r="B5" i="83"/>
  <c r="B19" i="83" s="1"/>
  <c r="B6" i="83"/>
  <c r="B20" i="83" s="1"/>
  <c r="B5" i="82"/>
  <c r="B19" i="82" s="1"/>
  <c r="B6" i="82"/>
  <c r="B20" i="82" s="1"/>
  <c r="AA12" i="89" l="1"/>
  <c r="AA26" i="89" s="1"/>
  <c r="AA12" i="82"/>
  <c r="AA26" i="82" s="1"/>
  <c r="AA12" i="90"/>
  <c r="AA26" i="90" s="1"/>
  <c r="AA12" i="83"/>
  <c r="AA26" i="83" s="1"/>
  <c r="AA16" i="89"/>
  <c r="AA30" i="89" s="1"/>
  <c r="AA16" i="90"/>
  <c r="AA30" i="90" s="1"/>
  <c r="AA16" i="83"/>
  <c r="AA30" i="83" s="1"/>
  <c r="AA16" i="82"/>
  <c r="AA30" i="82" s="1"/>
  <c r="AA10" i="89"/>
  <c r="AA24" i="89" s="1"/>
  <c r="AA10" i="83"/>
  <c r="AA24" i="83" s="1"/>
  <c r="AA10" i="82"/>
  <c r="AA24" i="82" s="1"/>
  <c r="AA10" i="90"/>
  <c r="AA24" i="90" s="1"/>
  <c r="AA14" i="89"/>
  <c r="AA28" i="89" s="1"/>
  <c r="AA14" i="82"/>
  <c r="AA28" i="82" s="1"/>
  <c r="AA14" i="90"/>
  <c r="AA28" i="90" s="1"/>
  <c r="AA14" i="83"/>
  <c r="AA28" i="83" s="1"/>
  <c r="C8" i="83" l="1"/>
  <c r="C22" i="83" s="1"/>
  <c r="C8" i="90"/>
  <c r="C22" i="90" s="1"/>
  <c r="C8" i="89"/>
  <c r="C22" i="89" s="1"/>
  <c r="C8" i="82"/>
  <c r="C22" i="82" s="1"/>
  <c r="C10" i="83" l="1"/>
  <c r="C24" i="83" s="1"/>
  <c r="C10" i="90"/>
  <c r="C24" i="90" s="1"/>
  <c r="C10" i="82"/>
  <c r="C24" i="82" s="1"/>
  <c r="C10" i="89"/>
  <c r="C24" i="89" s="1"/>
  <c r="C14" i="89"/>
  <c r="C28" i="89" s="1"/>
  <c r="C14" i="82"/>
  <c r="C28" i="82" s="1"/>
  <c r="C14" i="90"/>
  <c r="C28" i="90" s="1"/>
  <c r="C14" i="83"/>
  <c r="C28" i="83" s="1"/>
  <c r="C16" i="83"/>
  <c r="C30" i="83" s="1"/>
  <c r="C16" i="90"/>
  <c r="C30" i="90" s="1"/>
  <c r="C16" i="89"/>
  <c r="C30" i="89" s="1"/>
  <c r="C16" i="82"/>
  <c r="C30" i="82" s="1"/>
  <c r="E8" i="90"/>
  <c r="E22" i="90" s="1"/>
  <c r="E8" i="83"/>
  <c r="E22" i="83" s="1"/>
  <c r="E8" i="89"/>
  <c r="E22" i="89" s="1"/>
  <c r="E8" i="82"/>
  <c r="E22" i="82" s="1"/>
  <c r="C12" i="90"/>
  <c r="C26" i="90" s="1"/>
  <c r="C12" i="83"/>
  <c r="C26" i="83" s="1"/>
  <c r="C12" i="89"/>
  <c r="C26" i="89" s="1"/>
  <c r="C12" i="82"/>
  <c r="C26" i="82" s="1"/>
  <c r="E14" i="83" l="1"/>
  <c r="E28" i="83" s="1"/>
  <c r="E14" i="90"/>
  <c r="E28" i="90" s="1"/>
  <c r="E14" i="89"/>
  <c r="E28" i="89" s="1"/>
  <c r="E14" i="82"/>
  <c r="E28" i="82" s="1"/>
  <c r="E16" i="83"/>
  <c r="E30" i="83" s="1"/>
  <c r="E16" i="90"/>
  <c r="E30" i="90" s="1"/>
  <c r="E16" i="82"/>
  <c r="E30" i="82" s="1"/>
  <c r="E16" i="89"/>
  <c r="E30" i="89" s="1"/>
  <c r="E12" i="83"/>
  <c r="E26" i="83" s="1"/>
  <c r="E12" i="90"/>
  <c r="E26" i="90" s="1"/>
  <c r="E12" i="89"/>
  <c r="E26" i="89" s="1"/>
  <c r="E12" i="82"/>
  <c r="E26" i="82" s="1"/>
  <c r="E10" i="89"/>
  <c r="E24" i="89" s="1"/>
  <c r="E10" i="82"/>
  <c r="E24" i="82" s="1"/>
  <c r="E10" i="90"/>
  <c r="E24" i="90" s="1"/>
  <c r="E10" i="83"/>
  <c r="E24" i="83" s="1"/>
  <c r="H9" i="108" l="1"/>
  <c r="H9" i="107"/>
  <c r="H28" i="107" s="1"/>
  <c r="H9" i="109"/>
  <c r="H28" i="109" s="1"/>
  <c r="H17" i="109"/>
  <c r="H36" i="109" s="1"/>
  <c r="H17" i="108"/>
  <c r="H17" i="107"/>
  <c r="H36" i="107" s="1"/>
  <c r="H14" i="109"/>
  <c r="H33" i="109" s="1"/>
  <c r="H14" i="108"/>
  <c r="H14" i="107"/>
  <c r="H33" i="107" s="1"/>
  <c r="H20" i="109"/>
  <c r="H39" i="109" s="1"/>
  <c r="H20" i="108"/>
  <c r="H20" i="107"/>
  <c r="H39" i="107" s="1"/>
  <c r="H11" i="109"/>
  <c r="H30" i="109" s="1"/>
  <c r="H11" i="108"/>
  <c r="H11" i="107"/>
  <c r="H30" i="107" s="1"/>
  <c r="C9" i="105"/>
  <c r="C28" i="105" s="1"/>
  <c r="F9" i="105"/>
  <c r="F28" i="105" s="1"/>
  <c r="D9" i="105"/>
  <c r="D28" i="105" s="1"/>
  <c r="E9" i="105"/>
  <c r="E28" i="105" s="1"/>
  <c r="D9" i="108"/>
  <c r="E9" i="108"/>
  <c r="C9" i="108"/>
  <c r="F9" i="108"/>
  <c r="C9" i="109"/>
  <c r="C28" i="109" s="1"/>
  <c r="C9" i="107"/>
  <c r="C28" i="107" s="1"/>
  <c r="C9" i="106"/>
  <c r="C28" i="106" s="1"/>
  <c r="F9" i="109"/>
  <c r="F28" i="109" s="1"/>
  <c r="F9" i="107"/>
  <c r="F28" i="107" s="1"/>
  <c r="F9" i="106"/>
  <c r="F28" i="106" s="1"/>
  <c r="D9" i="109"/>
  <c r="D28" i="109" s="1"/>
  <c r="D9" i="107"/>
  <c r="D28" i="107" s="1"/>
  <c r="D9" i="106"/>
  <c r="D28" i="106" s="1"/>
  <c r="E9" i="109"/>
  <c r="E28" i="109" s="1"/>
  <c r="E9" i="107"/>
  <c r="E28" i="107" s="1"/>
  <c r="E9" i="106"/>
  <c r="E28" i="106" s="1"/>
  <c r="T10" i="90"/>
  <c r="T24" i="90" s="1"/>
  <c r="T10" i="89"/>
  <c r="T24" i="89" s="1"/>
  <c r="T10" i="83"/>
  <c r="T24" i="83" s="1"/>
  <c r="T10" i="82"/>
  <c r="T24" i="82" s="1"/>
  <c r="X14" i="90"/>
  <c r="X28" i="90" s="1"/>
  <c r="X14" i="82"/>
  <c r="X28" i="82" s="1"/>
  <c r="X14" i="89"/>
  <c r="X28" i="89" s="1"/>
  <c r="X14" i="83"/>
  <c r="X28" i="83" s="1"/>
  <c r="AC14" i="83"/>
  <c r="AC28" i="83" s="1"/>
  <c r="AC14" i="90"/>
  <c r="AC28" i="90" s="1"/>
  <c r="AC14" i="82"/>
  <c r="AC28" i="82" s="1"/>
  <c r="AC14" i="89"/>
  <c r="AC28" i="89" s="1"/>
  <c r="AI12" i="89"/>
  <c r="AI26" i="89" s="1"/>
  <c r="AI12" i="82"/>
  <c r="AI26" i="82" s="1"/>
  <c r="AI12" i="83"/>
  <c r="AI26" i="83" s="1"/>
  <c r="AI12" i="90"/>
  <c r="AI26" i="90" s="1"/>
  <c r="AM16" i="89"/>
  <c r="AM30" i="89" s="1"/>
  <c r="AM16" i="83"/>
  <c r="AM30" i="83" s="1"/>
  <c r="AM16" i="82"/>
  <c r="AM30" i="82" s="1"/>
  <c r="AM16" i="90"/>
  <c r="AM30" i="90" s="1"/>
  <c r="AO12" i="83"/>
  <c r="AO26" i="83" s="1"/>
  <c r="AO12" i="90"/>
  <c r="AO26" i="90" s="1"/>
  <c r="AO12" i="89"/>
  <c r="AO26" i="89" s="1"/>
  <c r="AO12" i="82"/>
  <c r="AO26" i="82" s="1"/>
  <c r="AQ12" i="89"/>
  <c r="AQ26" i="89" s="1"/>
  <c r="AQ12" i="83"/>
  <c r="AQ26" i="83" s="1"/>
  <c r="AQ12" i="90"/>
  <c r="AQ26" i="90" s="1"/>
  <c r="AQ12" i="82"/>
  <c r="AQ26" i="82" s="1"/>
  <c r="AT16" i="83"/>
  <c r="AT30" i="83" s="1"/>
  <c r="AT16" i="82"/>
  <c r="AT30" i="82" s="1"/>
  <c r="AT16" i="89"/>
  <c r="AT30" i="89" s="1"/>
  <c r="AT16" i="90"/>
  <c r="AT30" i="90" s="1"/>
  <c r="AJ16" i="83"/>
  <c r="AJ30" i="83" s="1"/>
  <c r="AJ16" i="90"/>
  <c r="AJ30" i="90" s="1"/>
  <c r="AJ16" i="89"/>
  <c r="AJ30" i="89" s="1"/>
  <c r="AJ16" i="82"/>
  <c r="AJ30" i="82" s="1"/>
  <c r="AK10" i="83"/>
  <c r="AK24" i="83" s="1"/>
  <c r="AK10" i="90"/>
  <c r="AK24" i="90" s="1"/>
  <c r="AK10" i="89"/>
  <c r="AK24" i="89" s="1"/>
  <c r="AK10" i="82"/>
  <c r="AK24" i="82" s="1"/>
  <c r="AB12" i="83"/>
  <c r="AB26" i="83" s="1"/>
  <c r="AB12" i="90"/>
  <c r="AB26" i="90" s="1"/>
  <c r="AB12" i="89"/>
  <c r="AB26" i="89" s="1"/>
  <c r="AB12" i="82"/>
  <c r="AB26" i="82" s="1"/>
  <c r="W14" i="89"/>
  <c r="W28" i="89" s="1"/>
  <c r="W14" i="83"/>
  <c r="W28" i="83" s="1"/>
  <c r="W14" i="82"/>
  <c r="W28" i="82" s="1"/>
  <c r="W14" i="90"/>
  <c r="W28" i="90" s="1"/>
  <c r="AI10" i="89"/>
  <c r="AI24" i="89" s="1"/>
  <c r="AI10" i="83"/>
  <c r="AI24" i="83" s="1"/>
  <c r="AI10" i="82"/>
  <c r="AI24" i="82" s="1"/>
  <c r="AI10" i="90"/>
  <c r="AI24" i="90" s="1"/>
  <c r="AL12" i="82"/>
  <c r="AL26" i="82" s="1"/>
  <c r="AL12" i="83"/>
  <c r="AL26" i="83" s="1"/>
  <c r="AL12" i="89"/>
  <c r="AL26" i="89" s="1"/>
  <c r="AL12" i="90"/>
  <c r="AL26" i="90" s="1"/>
  <c r="AR14" i="90"/>
  <c r="AR28" i="90" s="1"/>
  <c r="AR14" i="82"/>
  <c r="AR28" i="82" s="1"/>
  <c r="AR14" i="89"/>
  <c r="AR28" i="89" s="1"/>
  <c r="AR14" i="83"/>
  <c r="AR28" i="83" s="1"/>
  <c r="AQ10" i="89"/>
  <c r="AQ24" i="89" s="1"/>
  <c r="AQ10" i="82"/>
  <c r="AQ24" i="82" s="1"/>
  <c r="AQ10" i="83"/>
  <c r="AQ24" i="83" s="1"/>
  <c r="AQ10" i="90"/>
  <c r="AQ24" i="90" s="1"/>
  <c r="AO14" i="83"/>
  <c r="AO28" i="83" s="1"/>
  <c r="AO14" i="90"/>
  <c r="AO28" i="90" s="1"/>
  <c r="AO14" i="82"/>
  <c r="AO28" i="82" s="1"/>
  <c r="AO14" i="89"/>
  <c r="AO28" i="89" s="1"/>
  <c r="AT10" i="83"/>
  <c r="AT24" i="83" s="1"/>
  <c r="AT10" i="82"/>
  <c r="AT24" i="82" s="1"/>
  <c r="AT10" i="90"/>
  <c r="AT24" i="90" s="1"/>
  <c r="AT10" i="89"/>
  <c r="AT24" i="89" s="1"/>
  <c r="AG12" i="83"/>
  <c r="AG26" i="83" s="1"/>
  <c r="AG12" i="90"/>
  <c r="AG26" i="90" s="1"/>
  <c r="AG12" i="89"/>
  <c r="AG26" i="89" s="1"/>
  <c r="AG12" i="82"/>
  <c r="AG26" i="82" s="1"/>
  <c r="V10" i="83"/>
  <c r="V24" i="83" s="1"/>
  <c r="V10" i="82"/>
  <c r="V24" i="82" s="1"/>
  <c r="V10" i="89"/>
  <c r="V24" i="89" s="1"/>
  <c r="V10" i="90"/>
  <c r="V24" i="90" s="1"/>
  <c r="V14" i="83"/>
  <c r="V28" i="83" s="1"/>
  <c r="V14" i="89"/>
  <c r="V28" i="89" s="1"/>
  <c r="V14" i="90"/>
  <c r="V28" i="90" s="1"/>
  <c r="V14" i="82"/>
  <c r="V28" i="82" s="1"/>
  <c r="AK16" i="82"/>
  <c r="AK30" i="82" s="1"/>
  <c r="AK16" i="83"/>
  <c r="AK30" i="83" s="1"/>
  <c r="AK16" i="90"/>
  <c r="AK30" i="90" s="1"/>
  <c r="AK16" i="89"/>
  <c r="AK30" i="89" s="1"/>
  <c r="T12" i="83"/>
  <c r="T26" i="83" s="1"/>
  <c r="T12" i="90"/>
  <c r="T26" i="90" s="1"/>
  <c r="T12" i="89"/>
  <c r="T26" i="89" s="1"/>
  <c r="T12" i="82"/>
  <c r="T26" i="82" s="1"/>
  <c r="Y10" i="83"/>
  <c r="Y24" i="83" s="1"/>
  <c r="Y10" i="90"/>
  <c r="Y24" i="90" s="1"/>
  <c r="Y10" i="89"/>
  <c r="Y24" i="89" s="1"/>
  <c r="Y10" i="82"/>
  <c r="Y24" i="82" s="1"/>
  <c r="W10" i="89"/>
  <c r="W24" i="89" s="1"/>
  <c r="W10" i="82"/>
  <c r="W24" i="82" s="1"/>
  <c r="W10" i="90"/>
  <c r="W24" i="90" s="1"/>
  <c r="W10" i="83"/>
  <c r="W24" i="83" s="1"/>
  <c r="X12" i="83"/>
  <c r="X26" i="83" s="1"/>
  <c r="X12" i="90"/>
  <c r="X26" i="90" s="1"/>
  <c r="X12" i="89"/>
  <c r="X26" i="89" s="1"/>
  <c r="X12" i="82"/>
  <c r="X26" i="82" s="1"/>
  <c r="AB14" i="90"/>
  <c r="AB28" i="90" s="1"/>
  <c r="AB14" i="82"/>
  <c r="AB28" i="82" s="1"/>
  <c r="AB14" i="89"/>
  <c r="AB28" i="89" s="1"/>
  <c r="AB14" i="83"/>
  <c r="AB28" i="83" s="1"/>
  <c r="AC16" i="82"/>
  <c r="AC30" i="82" s="1"/>
  <c r="AC16" i="83"/>
  <c r="AC30" i="83" s="1"/>
  <c r="AC16" i="90"/>
  <c r="AC30" i="90" s="1"/>
  <c r="AC16" i="89"/>
  <c r="AC30" i="89" s="1"/>
  <c r="AE12" i="83"/>
  <c r="AE26" i="83" s="1"/>
  <c r="AE12" i="89"/>
  <c r="AE26" i="89" s="1"/>
  <c r="AE12" i="82"/>
  <c r="AE26" i="82" s="1"/>
  <c r="AE12" i="90"/>
  <c r="AE26" i="90" s="1"/>
  <c r="AI14" i="89"/>
  <c r="AI28" i="89" s="1"/>
  <c r="AI14" i="83"/>
  <c r="AI28" i="83" s="1"/>
  <c r="AI14" i="90"/>
  <c r="AI28" i="90" s="1"/>
  <c r="AI14" i="82"/>
  <c r="AI28" i="82" s="1"/>
  <c r="AH12" i="83"/>
  <c r="AH26" i="83" s="1"/>
  <c r="AH12" i="90"/>
  <c r="AH26" i="90" s="1"/>
  <c r="AH12" i="82"/>
  <c r="AH26" i="82" s="1"/>
  <c r="AH12" i="89"/>
  <c r="AH26" i="89" s="1"/>
  <c r="AL16" i="82"/>
  <c r="AL30" i="82" s="1"/>
  <c r="AL16" i="83"/>
  <c r="AL30" i="83" s="1"/>
  <c r="AL16" i="90"/>
  <c r="AL30" i="90" s="1"/>
  <c r="AL16" i="89"/>
  <c r="AL30" i="89" s="1"/>
  <c r="AN14" i="90"/>
  <c r="AN28" i="90" s="1"/>
  <c r="AN14" i="82"/>
  <c r="AN28" i="82" s="1"/>
  <c r="AN14" i="89"/>
  <c r="AN28" i="89" s="1"/>
  <c r="AN14" i="83"/>
  <c r="AN28" i="83" s="1"/>
  <c r="AR12" i="90"/>
  <c r="AR26" i="90" s="1"/>
  <c r="AR12" i="89"/>
  <c r="AR26" i="89" s="1"/>
  <c r="AR12" i="82"/>
  <c r="AR26" i="82" s="1"/>
  <c r="AR12" i="83"/>
  <c r="AR26" i="83" s="1"/>
  <c r="AS16" i="83"/>
  <c r="AS30" i="83" s="1"/>
  <c r="AS16" i="90"/>
  <c r="AS30" i="90" s="1"/>
  <c r="AS16" i="89"/>
  <c r="AS30" i="89" s="1"/>
  <c r="AS16" i="82"/>
  <c r="AS30" i="82" s="1"/>
  <c r="AQ16" i="89"/>
  <c r="AQ30" i="89" s="1"/>
  <c r="AQ16" i="82"/>
  <c r="AQ30" i="82" s="1"/>
  <c r="AQ16" i="90"/>
  <c r="AQ30" i="90" s="1"/>
  <c r="AQ16" i="83"/>
  <c r="AQ30" i="83" s="1"/>
  <c r="AO10" i="83"/>
  <c r="AO24" i="83" s="1"/>
  <c r="AO10" i="90"/>
  <c r="AO24" i="90" s="1"/>
  <c r="AO10" i="89"/>
  <c r="AO24" i="89" s="1"/>
  <c r="AO10" i="82"/>
  <c r="AO24" i="82" s="1"/>
  <c r="AP16" i="82"/>
  <c r="AP30" i="82" s="1"/>
  <c r="AP16" i="90"/>
  <c r="AP30" i="90" s="1"/>
  <c r="AP16" i="83"/>
  <c r="AP30" i="83" s="1"/>
  <c r="AP16" i="89"/>
  <c r="AP30" i="89" s="1"/>
  <c r="AT12" i="83"/>
  <c r="AT26" i="83" s="1"/>
  <c r="AT12" i="82"/>
  <c r="AT26" i="82" s="1"/>
  <c r="AT12" i="90"/>
  <c r="AT26" i="90" s="1"/>
  <c r="AT12" i="89"/>
  <c r="AT26" i="89" s="1"/>
  <c r="AU12" i="89"/>
  <c r="AU26" i="89" s="1"/>
  <c r="AU12" i="83"/>
  <c r="AU26" i="83" s="1"/>
  <c r="AU12" i="90"/>
  <c r="AU26" i="90" s="1"/>
  <c r="AU12" i="82"/>
  <c r="AU26" i="82" s="1"/>
  <c r="AJ12" i="83"/>
  <c r="AJ26" i="83" s="1"/>
  <c r="AJ12" i="90"/>
  <c r="AJ26" i="90" s="1"/>
  <c r="AJ12" i="89"/>
  <c r="AJ26" i="89" s="1"/>
  <c r="AJ12" i="82"/>
  <c r="AJ26" i="82" s="1"/>
  <c r="V12" i="82"/>
  <c r="V26" i="82" s="1"/>
  <c r="V12" i="83"/>
  <c r="V26" i="83" s="1"/>
  <c r="V12" i="89"/>
  <c r="V26" i="89" s="1"/>
  <c r="V12" i="90"/>
  <c r="V26" i="90" s="1"/>
  <c r="AP14" i="83"/>
  <c r="AP28" i="83" s="1"/>
  <c r="AP14" i="90"/>
  <c r="AP28" i="90" s="1"/>
  <c r="AP14" i="82"/>
  <c r="AP28" i="82" s="1"/>
  <c r="AP14" i="89"/>
  <c r="AP28" i="89" s="1"/>
  <c r="AH10" i="83"/>
  <c r="AH24" i="83" s="1"/>
  <c r="AH10" i="82"/>
  <c r="AH24" i="82" s="1"/>
  <c r="AH10" i="90"/>
  <c r="AH24" i="90" s="1"/>
  <c r="AH10" i="89"/>
  <c r="AH24" i="89" s="1"/>
  <c r="AR10" i="90"/>
  <c r="AR24" i="90" s="1"/>
  <c r="AR10" i="89"/>
  <c r="AR24" i="89" s="1"/>
  <c r="AR10" i="82"/>
  <c r="AR24" i="82" s="1"/>
  <c r="AR10" i="83"/>
  <c r="AR24" i="83" s="1"/>
  <c r="AQ14" i="89"/>
  <c r="AQ28" i="89" s="1"/>
  <c r="AQ14" i="82"/>
  <c r="AQ28" i="82" s="1"/>
  <c r="AQ14" i="90"/>
  <c r="AQ28" i="90" s="1"/>
  <c r="AQ14" i="83"/>
  <c r="AQ28" i="83" s="1"/>
  <c r="AF12" i="83"/>
  <c r="AF26" i="83" s="1"/>
  <c r="AF12" i="90"/>
  <c r="AF26" i="90" s="1"/>
  <c r="AF12" i="89"/>
  <c r="AF26" i="89" s="1"/>
  <c r="AF12" i="82"/>
  <c r="AF26" i="82" s="1"/>
  <c r="AG10" i="83"/>
  <c r="AG24" i="83" s="1"/>
  <c r="AG10" i="90"/>
  <c r="AG24" i="90" s="1"/>
  <c r="AG10" i="89"/>
  <c r="AG24" i="89" s="1"/>
  <c r="AG10" i="82"/>
  <c r="AG24" i="82" s="1"/>
  <c r="AE14" i="89"/>
  <c r="AE28" i="89" s="1"/>
  <c r="AE14" i="83"/>
  <c r="AE28" i="83" s="1"/>
  <c r="AE14" i="82"/>
  <c r="AE28" i="82" s="1"/>
  <c r="AE14" i="90"/>
  <c r="AE28" i="90" s="1"/>
  <c r="W12" i="83"/>
  <c r="W26" i="83" s="1"/>
  <c r="W12" i="89"/>
  <c r="W26" i="89" s="1"/>
  <c r="W12" i="82"/>
  <c r="W26" i="82" s="1"/>
  <c r="W12" i="90"/>
  <c r="W26" i="90" s="1"/>
  <c r="AB16" i="83"/>
  <c r="AB30" i="83" s="1"/>
  <c r="AB16" i="90"/>
  <c r="AB30" i="90" s="1"/>
  <c r="AB16" i="89"/>
  <c r="AB30" i="89" s="1"/>
  <c r="AB16" i="82"/>
  <c r="AB30" i="82" s="1"/>
  <c r="AH14" i="83"/>
  <c r="AH28" i="83" s="1"/>
  <c r="AH14" i="90"/>
  <c r="AH28" i="90" s="1"/>
  <c r="AH14" i="82"/>
  <c r="AH28" i="82" s="1"/>
  <c r="AH14" i="89"/>
  <c r="AH28" i="89" s="1"/>
  <c r="AN16" i="83"/>
  <c r="AN30" i="83" s="1"/>
  <c r="AN16" i="90"/>
  <c r="AN30" i="90" s="1"/>
  <c r="AN16" i="89"/>
  <c r="AN30" i="89" s="1"/>
  <c r="AN16" i="82"/>
  <c r="AN30" i="82" s="1"/>
  <c r="AS14" i="83"/>
  <c r="AS28" i="83" s="1"/>
  <c r="AS14" i="90"/>
  <c r="AS28" i="90" s="1"/>
  <c r="AS14" i="82"/>
  <c r="AS28" i="82" s="1"/>
  <c r="AS14" i="89"/>
  <c r="AS28" i="89" s="1"/>
  <c r="AP12" i="83"/>
  <c r="AP26" i="83" s="1"/>
  <c r="AP12" i="90"/>
  <c r="AP26" i="90" s="1"/>
  <c r="AP12" i="82"/>
  <c r="AP26" i="82" s="1"/>
  <c r="AP12" i="89"/>
  <c r="AP26" i="89" s="1"/>
  <c r="AU16" i="89"/>
  <c r="AU30" i="89" s="1"/>
  <c r="AU16" i="82"/>
  <c r="AU30" i="82" s="1"/>
  <c r="AU16" i="83"/>
  <c r="AU30" i="83" s="1"/>
  <c r="AU16" i="90"/>
  <c r="AU30" i="90" s="1"/>
  <c r="AK14" i="83"/>
  <c r="AK28" i="83" s="1"/>
  <c r="AK14" i="90"/>
  <c r="AK28" i="90" s="1"/>
  <c r="AK14" i="82"/>
  <c r="AK28" i="82" s="1"/>
  <c r="AK14" i="89"/>
  <c r="AK28" i="89" s="1"/>
  <c r="AJ10" i="90"/>
  <c r="AJ24" i="90" s="1"/>
  <c r="AJ10" i="89"/>
  <c r="AJ24" i="89" s="1"/>
  <c r="AJ10" i="83"/>
  <c r="AJ24" i="83" s="1"/>
  <c r="AJ10" i="82"/>
  <c r="AJ24" i="82" s="1"/>
  <c r="AE10" i="89"/>
  <c r="AE24" i="89" s="1"/>
  <c r="AE10" i="82"/>
  <c r="AE24" i="82" s="1"/>
  <c r="AE10" i="83"/>
  <c r="AE24" i="83" s="1"/>
  <c r="AE10" i="90"/>
  <c r="AE24" i="90" s="1"/>
  <c r="AL10" i="83"/>
  <c r="AL24" i="83" s="1"/>
  <c r="AL10" i="82"/>
  <c r="AL24" i="82" s="1"/>
  <c r="AL10" i="89"/>
  <c r="AL24" i="89" s="1"/>
  <c r="AL10" i="90"/>
  <c r="AL24" i="90" s="1"/>
  <c r="AF10" i="83"/>
  <c r="AF24" i="83" s="1"/>
  <c r="AF10" i="90"/>
  <c r="AF24" i="90" s="1"/>
  <c r="AF10" i="89"/>
  <c r="AF24" i="89" s="1"/>
  <c r="AF10" i="82"/>
  <c r="AF24" i="82" s="1"/>
  <c r="T14" i="90"/>
  <c r="T28" i="90" s="1"/>
  <c r="T14" i="82"/>
  <c r="T28" i="82" s="1"/>
  <c r="T14" i="89"/>
  <c r="T28" i="89" s="1"/>
  <c r="T14" i="83"/>
  <c r="T28" i="83" s="1"/>
  <c r="Y16" i="82"/>
  <c r="Y30" i="82" s="1"/>
  <c r="Y16" i="83"/>
  <c r="Y30" i="83" s="1"/>
  <c r="Y16" i="90"/>
  <c r="Y30" i="90" s="1"/>
  <c r="Y16" i="89"/>
  <c r="Y30" i="89" s="1"/>
  <c r="X10" i="83"/>
  <c r="X24" i="83" s="1"/>
  <c r="X10" i="90"/>
  <c r="X24" i="90" s="1"/>
  <c r="X10" i="89"/>
  <c r="X24" i="89" s="1"/>
  <c r="X10" i="82"/>
  <c r="X24" i="82" s="1"/>
  <c r="AC10" i="83"/>
  <c r="AC24" i="83" s="1"/>
  <c r="AC10" i="90"/>
  <c r="AC24" i="90" s="1"/>
  <c r="AC10" i="89"/>
  <c r="AC24" i="89" s="1"/>
  <c r="AC10" i="82"/>
  <c r="AC24" i="82" s="1"/>
  <c r="AI16" i="89"/>
  <c r="AI30" i="89" s="1"/>
  <c r="AI16" i="90"/>
  <c r="AI30" i="90" s="1"/>
  <c r="AI16" i="82"/>
  <c r="AI30" i="82" s="1"/>
  <c r="AI16" i="83"/>
  <c r="AI30" i="83" s="1"/>
  <c r="AN10" i="83"/>
  <c r="AN24" i="83" s="1"/>
  <c r="AN10" i="90"/>
  <c r="AN24" i="90" s="1"/>
  <c r="AN10" i="89"/>
  <c r="AN24" i="89" s="1"/>
  <c r="AN10" i="82"/>
  <c r="AN24" i="82" s="1"/>
  <c r="AS12" i="83"/>
  <c r="AS26" i="83" s="1"/>
  <c r="AS12" i="82"/>
  <c r="AS26" i="82" s="1"/>
  <c r="AS12" i="90"/>
  <c r="AS26" i="90" s="1"/>
  <c r="AS12" i="89"/>
  <c r="AS26" i="89" s="1"/>
  <c r="AU10" i="89"/>
  <c r="AU24" i="89" s="1"/>
  <c r="AU10" i="82"/>
  <c r="AU24" i="82" s="1"/>
  <c r="AU10" i="83"/>
  <c r="AU24" i="83" s="1"/>
  <c r="AU10" i="90"/>
  <c r="AU24" i="90" s="1"/>
  <c r="AL14" i="83"/>
  <c r="AL28" i="83" s="1"/>
  <c r="AL14" i="89"/>
  <c r="AL28" i="89" s="1"/>
  <c r="AL14" i="90"/>
  <c r="AL28" i="90" s="1"/>
  <c r="AL14" i="82"/>
  <c r="AL28" i="82" s="1"/>
  <c r="V16" i="82"/>
  <c r="V30" i="82" s="1"/>
  <c r="V16" i="83"/>
  <c r="V30" i="83" s="1"/>
  <c r="V16" i="90"/>
  <c r="V30" i="90" s="1"/>
  <c r="V16" i="89"/>
  <c r="V30" i="89" s="1"/>
  <c r="AK12" i="83"/>
  <c r="AK26" i="83" s="1"/>
  <c r="AK12" i="90"/>
  <c r="AK26" i="90" s="1"/>
  <c r="AK12" i="89"/>
  <c r="AK26" i="89" s="1"/>
  <c r="AK12" i="82"/>
  <c r="AK26" i="82" s="1"/>
  <c r="T16" i="83"/>
  <c r="T30" i="83" s="1"/>
  <c r="T16" i="90"/>
  <c r="T30" i="90" s="1"/>
  <c r="T16" i="89"/>
  <c r="T30" i="89" s="1"/>
  <c r="T16" i="82"/>
  <c r="T30" i="82" s="1"/>
  <c r="Y14" i="83"/>
  <c r="Y28" i="83" s="1"/>
  <c r="Y14" i="90"/>
  <c r="Y28" i="90" s="1"/>
  <c r="Y14" i="82"/>
  <c r="Y28" i="82" s="1"/>
  <c r="Y14" i="89"/>
  <c r="Y28" i="89" s="1"/>
  <c r="W16" i="89"/>
  <c r="W30" i="89" s="1"/>
  <c r="W16" i="83"/>
  <c r="W30" i="83" s="1"/>
  <c r="W16" i="82"/>
  <c r="W30" i="82" s="1"/>
  <c r="W16" i="90"/>
  <c r="W30" i="90" s="1"/>
  <c r="X16" i="83"/>
  <c r="X30" i="83" s="1"/>
  <c r="X16" i="90"/>
  <c r="X30" i="90" s="1"/>
  <c r="X16" i="89"/>
  <c r="X30" i="89" s="1"/>
  <c r="X16" i="82"/>
  <c r="X30" i="82" s="1"/>
  <c r="AB10" i="90"/>
  <c r="AB24" i="90" s="1"/>
  <c r="AB10" i="89"/>
  <c r="AB24" i="89" s="1"/>
  <c r="AB10" i="83"/>
  <c r="AB24" i="83" s="1"/>
  <c r="AB10" i="82"/>
  <c r="AB24" i="82" s="1"/>
  <c r="AC12" i="83"/>
  <c r="AC26" i="83" s="1"/>
  <c r="AC12" i="90"/>
  <c r="AC26" i="90" s="1"/>
  <c r="AC12" i="89"/>
  <c r="AC26" i="89" s="1"/>
  <c r="AC12" i="82"/>
  <c r="AC26" i="82" s="1"/>
  <c r="AE16" i="89"/>
  <c r="AE30" i="89" s="1"/>
  <c r="AE16" i="83"/>
  <c r="AE30" i="83" s="1"/>
  <c r="AE16" i="82"/>
  <c r="AE30" i="82" s="1"/>
  <c r="AE16" i="90"/>
  <c r="AE30" i="90" s="1"/>
  <c r="AG16" i="82"/>
  <c r="AG30" i="82" s="1"/>
  <c r="AG16" i="83"/>
  <c r="AG30" i="83" s="1"/>
  <c r="AG16" i="90"/>
  <c r="AG30" i="90" s="1"/>
  <c r="AG16" i="89"/>
  <c r="AG30" i="89" s="1"/>
  <c r="AM14" i="89"/>
  <c r="AM28" i="89" s="1"/>
  <c r="AM14" i="83"/>
  <c r="AM28" i="83" s="1"/>
  <c r="AM14" i="82"/>
  <c r="AM28" i="82" s="1"/>
  <c r="AM14" i="90"/>
  <c r="AM28" i="90" s="1"/>
  <c r="AM12" i="83"/>
  <c r="AM26" i="83" s="1"/>
  <c r="AM12" i="89"/>
  <c r="AM26" i="89" s="1"/>
  <c r="AM12" i="82"/>
  <c r="AM26" i="82" s="1"/>
  <c r="AM12" i="90"/>
  <c r="AM26" i="90" s="1"/>
  <c r="AN12" i="83"/>
  <c r="AN26" i="83" s="1"/>
  <c r="AN12" i="90"/>
  <c r="AN26" i="90" s="1"/>
  <c r="AN12" i="89"/>
  <c r="AN26" i="89" s="1"/>
  <c r="AN12" i="82"/>
  <c r="AN26" i="82" s="1"/>
  <c r="AR16" i="83"/>
  <c r="AR30" i="83" s="1"/>
  <c r="AR16" i="90"/>
  <c r="AR30" i="90" s="1"/>
  <c r="AR16" i="89"/>
  <c r="AR30" i="89" s="1"/>
  <c r="AR16" i="82"/>
  <c r="AR30" i="82" s="1"/>
  <c r="AS10" i="83"/>
  <c r="AS24" i="83" s="1"/>
  <c r="AS10" i="90"/>
  <c r="AS24" i="90" s="1"/>
  <c r="AS10" i="89"/>
  <c r="AS24" i="89" s="1"/>
  <c r="AS10" i="82"/>
  <c r="AS24" i="82" s="1"/>
  <c r="AO16" i="82"/>
  <c r="AO30" i="82" s="1"/>
  <c r="AO16" i="83"/>
  <c r="AO30" i="83" s="1"/>
  <c r="AO16" i="90"/>
  <c r="AO30" i="90" s="1"/>
  <c r="AO16" i="89"/>
  <c r="AO30" i="89" s="1"/>
  <c r="AP10" i="83"/>
  <c r="AP24" i="83" s="1"/>
  <c r="AP10" i="82"/>
  <c r="AP24" i="82" s="1"/>
  <c r="AP10" i="90"/>
  <c r="AP24" i="90" s="1"/>
  <c r="AP10" i="89"/>
  <c r="AP24" i="89" s="1"/>
  <c r="AT14" i="83"/>
  <c r="AT28" i="83" s="1"/>
  <c r="AT14" i="89"/>
  <c r="AT28" i="89" s="1"/>
  <c r="AT14" i="82"/>
  <c r="AT28" i="82" s="1"/>
  <c r="AT14" i="90"/>
  <c r="AT28" i="90" s="1"/>
  <c r="AU14" i="89"/>
  <c r="AU28" i="89" s="1"/>
  <c r="AU14" i="83"/>
  <c r="AU28" i="83" s="1"/>
  <c r="AU14" i="82"/>
  <c r="AU28" i="82" s="1"/>
  <c r="AU14" i="90"/>
  <c r="AU28" i="90" s="1"/>
  <c r="AG14" i="83"/>
  <c r="AG28" i="83" s="1"/>
  <c r="AG14" i="90"/>
  <c r="AG28" i="90" s="1"/>
  <c r="AG14" i="82"/>
  <c r="AG28" i="82" s="1"/>
  <c r="AG14" i="89"/>
  <c r="AG28" i="89" s="1"/>
  <c r="AM10" i="89"/>
  <c r="AM24" i="89" s="1"/>
  <c r="AM10" i="82"/>
  <c r="AM24" i="82" s="1"/>
  <c r="AM10" i="90"/>
  <c r="AM24" i="90" s="1"/>
  <c r="AM10" i="83"/>
  <c r="AM24" i="83" s="1"/>
  <c r="AF14" i="90"/>
  <c r="AF28" i="90" s="1"/>
  <c r="AF14" i="82"/>
  <c r="AF28" i="82" s="1"/>
  <c r="AF14" i="89"/>
  <c r="AF28" i="89" s="1"/>
  <c r="AF14" i="83"/>
  <c r="AF28" i="83" s="1"/>
  <c r="AF16" i="83"/>
  <c r="AF30" i="83" s="1"/>
  <c r="AF16" i="90"/>
  <c r="AF30" i="90" s="1"/>
  <c r="AF16" i="89"/>
  <c r="AF30" i="89" s="1"/>
  <c r="AF16" i="82"/>
  <c r="AF30" i="82" s="1"/>
  <c r="Y12" i="83"/>
  <c r="Y26" i="83" s="1"/>
  <c r="Y12" i="90"/>
  <c r="Y26" i="90" s="1"/>
  <c r="Y12" i="89"/>
  <c r="Y26" i="89" s="1"/>
  <c r="Y12" i="82"/>
  <c r="Y26" i="82" s="1"/>
  <c r="AJ14" i="90"/>
  <c r="AJ28" i="90" s="1"/>
  <c r="AJ14" i="82"/>
  <c r="AJ28" i="82" s="1"/>
  <c r="AJ14" i="89"/>
  <c r="AJ28" i="89" s="1"/>
  <c r="AJ14" i="83"/>
  <c r="AJ28" i="83" s="1"/>
  <c r="AH16" i="82"/>
  <c r="AH30" i="82" s="1"/>
  <c r="AH16" i="90"/>
  <c r="AH30" i="90" s="1"/>
  <c r="AH16" i="83"/>
  <c r="AH30" i="83" s="1"/>
  <c r="AH16" i="89"/>
  <c r="AH30" i="89" s="1"/>
  <c r="B8" i="98"/>
  <c r="D8" i="83"/>
  <c r="D22" i="83" s="1"/>
  <c r="D8" i="90"/>
  <c r="D22" i="90" s="1"/>
  <c r="D8" i="82"/>
  <c r="D22" i="82" s="1"/>
  <c r="D8" i="89"/>
  <c r="D22" i="89" s="1"/>
  <c r="B8" i="90"/>
  <c r="B22" i="90" s="1"/>
  <c r="B8" i="89"/>
  <c r="B22" i="89" s="1"/>
  <c r="B8" i="83"/>
  <c r="B22" i="83" s="1"/>
  <c r="B8" i="82"/>
  <c r="B22" i="82" s="1"/>
  <c r="H21" i="108" l="1"/>
  <c r="H21" i="107"/>
  <c r="H40" i="107" s="1"/>
  <c r="H21" i="109"/>
  <c r="H40" i="109" s="1"/>
  <c r="H18" i="108"/>
  <c r="H18" i="109"/>
  <c r="H37" i="109" s="1"/>
  <c r="H18" i="107"/>
  <c r="H37" i="107" s="1"/>
  <c r="H15" i="108"/>
  <c r="H15" i="107"/>
  <c r="H34" i="107" s="1"/>
  <c r="H15" i="109"/>
  <c r="H34" i="109" s="1"/>
  <c r="H12" i="108"/>
  <c r="H12" i="109"/>
  <c r="H31" i="109" s="1"/>
  <c r="H12" i="107"/>
  <c r="H31" i="107" s="1"/>
  <c r="M14" i="83"/>
  <c r="M28" i="83" s="1"/>
  <c r="M14" i="90"/>
  <c r="M28" i="90" s="1"/>
  <c r="M14" i="82"/>
  <c r="M28" i="82" s="1"/>
  <c r="M14" i="89"/>
  <c r="M28" i="89" s="1"/>
  <c r="O12" i="83"/>
  <c r="O26" i="83" s="1"/>
  <c r="O12" i="89"/>
  <c r="O26" i="89" s="1"/>
  <c r="O12" i="82"/>
  <c r="O26" i="82" s="1"/>
  <c r="O12" i="90"/>
  <c r="O26" i="90" s="1"/>
  <c r="P10" i="83"/>
  <c r="P24" i="83" s="1"/>
  <c r="P10" i="90"/>
  <c r="P24" i="90" s="1"/>
  <c r="P10" i="89"/>
  <c r="P24" i="89" s="1"/>
  <c r="P10" i="82"/>
  <c r="P24" i="82" s="1"/>
  <c r="Q10" i="83"/>
  <c r="Q24" i="83" s="1"/>
  <c r="Q10" i="90"/>
  <c r="Q24" i="90" s="1"/>
  <c r="Q10" i="89"/>
  <c r="Q24" i="89" s="1"/>
  <c r="Q10" i="82"/>
  <c r="Q24" i="82" s="1"/>
  <c r="S16" i="89"/>
  <c r="S30" i="89" s="1"/>
  <c r="S16" i="90"/>
  <c r="S30" i="90" s="1"/>
  <c r="S16" i="82"/>
  <c r="S30" i="82" s="1"/>
  <c r="S16" i="83"/>
  <c r="S30" i="83" s="1"/>
  <c r="K16" i="89"/>
  <c r="K30" i="89" s="1"/>
  <c r="K16" i="90"/>
  <c r="K30" i="90" s="1"/>
  <c r="K16" i="83"/>
  <c r="K30" i="83" s="1"/>
  <c r="K16" i="82"/>
  <c r="K30" i="82" s="1"/>
  <c r="O10" i="89"/>
  <c r="O24" i="89" s="1"/>
  <c r="O10" i="82"/>
  <c r="O24" i="82" s="1"/>
  <c r="O10" i="83"/>
  <c r="O24" i="83" s="1"/>
  <c r="O10" i="90"/>
  <c r="O24" i="90" s="1"/>
  <c r="N10" i="83"/>
  <c r="N24" i="83" s="1"/>
  <c r="N10" i="82"/>
  <c r="N24" i="82" s="1"/>
  <c r="N10" i="90"/>
  <c r="N24" i="90" s="1"/>
  <c r="N10" i="89"/>
  <c r="N24" i="89" s="1"/>
  <c r="K10" i="89"/>
  <c r="K24" i="89" s="1"/>
  <c r="K10" i="83"/>
  <c r="K24" i="83" s="1"/>
  <c r="K10" i="82"/>
  <c r="K24" i="82" s="1"/>
  <c r="K10" i="90"/>
  <c r="K24" i="90" s="1"/>
  <c r="P12" i="83"/>
  <c r="P26" i="83" s="1"/>
  <c r="P12" i="90"/>
  <c r="P26" i="90" s="1"/>
  <c r="P12" i="89"/>
  <c r="P26" i="89" s="1"/>
  <c r="P12" i="82"/>
  <c r="P26" i="82" s="1"/>
  <c r="R16" i="82"/>
  <c r="R30" i="82" s="1"/>
  <c r="R16" i="90"/>
  <c r="R30" i="90" s="1"/>
  <c r="R16" i="83"/>
  <c r="R30" i="83" s="1"/>
  <c r="R16" i="89"/>
  <c r="R30" i="89" s="1"/>
  <c r="L16" i="83"/>
  <c r="L30" i="83" s="1"/>
  <c r="L16" i="90"/>
  <c r="L30" i="90" s="1"/>
  <c r="L16" i="89"/>
  <c r="L30" i="89" s="1"/>
  <c r="L16" i="82"/>
  <c r="L30" i="82" s="1"/>
  <c r="K14" i="89"/>
  <c r="K28" i="89" s="1"/>
  <c r="K14" i="82"/>
  <c r="K28" i="82" s="1"/>
  <c r="K14" i="90"/>
  <c r="K28" i="90" s="1"/>
  <c r="K14" i="83"/>
  <c r="K28" i="83" s="1"/>
  <c r="R14" i="83"/>
  <c r="R28" i="83" s="1"/>
  <c r="R14" i="90"/>
  <c r="R28" i="90" s="1"/>
  <c r="R14" i="82"/>
  <c r="R28" i="82" s="1"/>
  <c r="R14" i="89"/>
  <c r="R28" i="89" s="1"/>
  <c r="L10" i="90"/>
  <c r="L24" i="90" s="1"/>
  <c r="L10" i="89"/>
  <c r="L24" i="89" s="1"/>
  <c r="L10" i="83"/>
  <c r="L24" i="83" s="1"/>
  <c r="L10" i="82"/>
  <c r="L24" i="82" s="1"/>
  <c r="O16" i="89"/>
  <c r="O30" i="89" s="1"/>
  <c r="O16" i="83"/>
  <c r="O30" i="83" s="1"/>
  <c r="O16" i="82"/>
  <c r="O30" i="82" s="1"/>
  <c r="O16" i="90"/>
  <c r="O30" i="90" s="1"/>
  <c r="Q16" i="82"/>
  <c r="Q30" i="82" s="1"/>
  <c r="Q16" i="83"/>
  <c r="Q30" i="83" s="1"/>
  <c r="Q16" i="90"/>
  <c r="Q30" i="90" s="1"/>
  <c r="Q16" i="89"/>
  <c r="Q30" i="89" s="1"/>
  <c r="S10" i="89"/>
  <c r="S24" i="89" s="1"/>
  <c r="S10" i="83"/>
  <c r="S24" i="83" s="1"/>
  <c r="S10" i="82"/>
  <c r="S24" i="82" s="1"/>
  <c r="S10" i="90"/>
  <c r="S24" i="90" s="1"/>
  <c r="L12" i="83"/>
  <c r="L26" i="83" s="1"/>
  <c r="L12" i="90"/>
  <c r="L26" i="90" s="1"/>
  <c r="L12" i="89"/>
  <c r="L26" i="89" s="1"/>
  <c r="L12" i="82"/>
  <c r="L26" i="82" s="1"/>
  <c r="M10" i="83"/>
  <c r="M24" i="83" s="1"/>
  <c r="M10" i="90"/>
  <c r="M24" i="90" s="1"/>
  <c r="M10" i="89"/>
  <c r="M24" i="89" s="1"/>
  <c r="M10" i="82"/>
  <c r="M24" i="82" s="1"/>
  <c r="N12" i="90"/>
  <c r="N26" i="90" s="1"/>
  <c r="N12" i="89"/>
  <c r="N26" i="89" s="1"/>
  <c r="N12" i="82"/>
  <c r="N26" i="82" s="1"/>
  <c r="N12" i="83"/>
  <c r="N26" i="83" s="1"/>
  <c r="K12" i="89"/>
  <c r="K26" i="89" s="1"/>
  <c r="K12" i="82"/>
  <c r="K26" i="82" s="1"/>
  <c r="K12" i="83"/>
  <c r="K26" i="83" s="1"/>
  <c r="K12" i="90"/>
  <c r="K26" i="90" s="1"/>
  <c r="P16" i="83"/>
  <c r="P30" i="83" s="1"/>
  <c r="P16" i="90"/>
  <c r="P30" i="90" s="1"/>
  <c r="P16" i="89"/>
  <c r="P30" i="89" s="1"/>
  <c r="P16" i="82"/>
  <c r="P30" i="82" s="1"/>
  <c r="S12" i="89"/>
  <c r="S26" i="89" s="1"/>
  <c r="S12" i="82"/>
  <c r="S26" i="82" s="1"/>
  <c r="S12" i="83"/>
  <c r="S26" i="83" s="1"/>
  <c r="S12" i="90"/>
  <c r="S26" i="90" s="1"/>
  <c r="M12" i="83"/>
  <c r="M26" i="83" s="1"/>
  <c r="M12" i="90"/>
  <c r="M26" i="90" s="1"/>
  <c r="M12" i="89"/>
  <c r="M26" i="89" s="1"/>
  <c r="M12" i="82"/>
  <c r="M26" i="82" s="1"/>
  <c r="N14" i="83"/>
  <c r="N28" i="83" s="1"/>
  <c r="N14" i="90"/>
  <c r="N28" i="90" s="1"/>
  <c r="N14" i="89"/>
  <c r="N28" i="89" s="1"/>
  <c r="N14" i="82"/>
  <c r="N28" i="82" s="1"/>
  <c r="O14" i="89"/>
  <c r="O28" i="89" s="1"/>
  <c r="O14" i="83"/>
  <c r="O28" i="83" s="1"/>
  <c r="O14" i="82"/>
  <c r="O28" i="82" s="1"/>
  <c r="O14" i="90"/>
  <c r="O28" i="90" s="1"/>
  <c r="L14" i="90"/>
  <c r="L28" i="90" s="1"/>
  <c r="L14" i="82"/>
  <c r="L28" i="82" s="1"/>
  <c r="L14" i="89"/>
  <c r="L28" i="89" s="1"/>
  <c r="L14" i="83"/>
  <c r="L28" i="83" s="1"/>
  <c r="M16" i="82"/>
  <c r="M30" i="82" s="1"/>
  <c r="M16" i="83"/>
  <c r="M30" i="83" s="1"/>
  <c r="M16" i="90"/>
  <c r="M30" i="90" s="1"/>
  <c r="M16" i="89"/>
  <c r="M30" i="89" s="1"/>
  <c r="N16" i="82"/>
  <c r="N30" i="82" s="1"/>
  <c r="N16" i="83"/>
  <c r="N30" i="83" s="1"/>
  <c r="N16" i="89"/>
  <c r="N30" i="89" s="1"/>
  <c r="N16" i="90"/>
  <c r="N30" i="90" s="1"/>
  <c r="P14" i="90"/>
  <c r="P28" i="90" s="1"/>
  <c r="P14" i="82"/>
  <c r="P28" i="82" s="1"/>
  <c r="P14" i="89"/>
  <c r="P28" i="89" s="1"/>
  <c r="P14" i="83"/>
  <c r="P28" i="83" s="1"/>
  <c r="Q12" i="83"/>
  <c r="Q26" i="83" s="1"/>
  <c r="Q12" i="90"/>
  <c r="Q26" i="90" s="1"/>
  <c r="Q12" i="89"/>
  <c r="Q26" i="89" s="1"/>
  <c r="Q12" i="82"/>
  <c r="Q26" i="82" s="1"/>
  <c r="R12" i="83"/>
  <c r="R26" i="83" s="1"/>
  <c r="R12" i="90"/>
  <c r="R26" i="90" s="1"/>
  <c r="R12" i="82"/>
  <c r="R26" i="82" s="1"/>
  <c r="R12" i="89"/>
  <c r="R26" i="89" s="1"/>
  <c r="S14" i="89"/>
  <c r="S28" i="89" s="1"/>
  <c r="S14" i="83"/>
  <c r="S28" i="83" s="1"/>
  <c r="S14" i="90"/>
  <c r="S28" i="90" s="1"/>
  <c r="S14" i="82"/>
  <c r="S28" i="82" s="1"/>
  <c r="Q14" i="83"/>
  <c r="Q28" i="83" s="1"/>
  <c r="Q14" i="90"/>
  <c r="Q28" i="90" s="1"/>
  <c r="Q14" i="82"/>
  <c r="Q28" i="82" s="1"/>
  <c r="Q14" i="89"/>
  <c r="Q28" i="89" s="1"/>
  <c r="R10" i="83"/>
  <c r="R24" i="83" s="1"/>
  <c r="R10" i="82"/>
  <c r="R24" i="82" s="1"/>
  <c r="R10" i="90"/>
  <c r="R24" i="90" s="1"/>
  <c r="R10" i="89"/>
  <c r="R24" i="89" s="1"/>
  <c r="B8" i="95"/>
  <c r="B26" i="95" s="1"/>
  <c r="B8" i="96"/>
  <c r="B26" i="96" s="1"/>
  <c r="B8" i="97"/>
  <c r="B26" i="97" s="1"/>
  <c r="B8" i="24"/>
  <c r="B27" i="24" s="1"/>
  <c r="J12" i="82" l="1"/>
  <c r="J26" i="82" s="1"/>
  <c r="J14" i="82"/>
  <c r="J28" i="82" s="1"/>
  <c r="H12" i="82"/>
  <c r="H26" i="82" s="1"/>
  <c r="G10" i="82"/>
  <c r="G24" i="82" s="1"/>
  <c r="H14" i="82"/>
  <c r="H28" i="82" s="1"/>
  <c r="J16" i="82"/>
  <c r="J30" i="82" s="1"/>
  <c r="G12" i="82"/>
  <c r="G26" i="82" s="1"/>
  <c r="H16" i="82"/>
  <c r="H30" i="82" s="1"/>
  <c r="G14" i="82"/>
  <c r="G28" i="82" s="1"/>
  <c r="J10" i="82"/>
  <c r="J24" i="82" s="1"/>
  <c r="G16" i="82"/>
  <c r="G30" i="82" s="1"/>
  <c r="H10" i="82"/>
  <c r="H24" i="82" s="1"/>
  <c r="G16" i="89"/>
  <c r="G30" i="89" s="1"/>
  <c r="G16" i="83"/>
  <c r="G30" i="83" s="1"/>
  <c r="G16" i="90"/>
  <c r="G30" i="90" s="1"/>
  <c r="G12" i="83"/>
  <c r="G26" i="83" s="1"/>
  <c r="G12" i="89"/>
  <c r="G26" i="89" s="1"/>
  <c r="G12" i="90"/>
  <c r="G26" i="90" s="1"/>
  <c r="H14" i="90"/>
  <c r="H28" i="90" s="1"/>
  <c r="H14" i="89"/>
  <c r="H28" i="89" s="1"/>
  <c r="H14" i="83"/>
  <c r="H28" i="83" s="1"/>
  <c r="H10" i="83"/>
  <c r="H24" i="83" s="1"/>
  <c r="H10" i="90"/>
  <c r="H24" i="90" s="1"/>
  <c r="H10" i="89"/>
  <c r="H24" i="89" s="1"/>
  <c r="J12" i="83"/>
  <c r="J26" i="83" s="1"/>
  <c r="J12" i="90"/>
  <c r="J26" i="90" s="1"/>
  <c r="J12" i="89"/>
  <c r="J26" i="89" s="1"/>
  <c r="G10" i="89"/>
  <c r="G24" i="89" s="1"/>
  <c r="G10" i="83"/>
  <c r="G24" i="83" s="1"/>
  <c r="G10" i="90"/>
  <c r="G24" i="90" s="1"/>
  <c r="J14" i="83"/>
  <c r="J28" i="83" s="1"/>
  <c r="J14" i="90"/>
  <c r="J28" i="90" s="1"/>
  <c r="J14" i="89"/>
  <c r="J28" i="89" s="1"/>
  <c r="J10" i="83"/>
  <c r="J24" i="83" s="1"/>
  <c r="J10" i="90"/>
  <c r="J24" i="90" s="1"/>
  <c r="J10" i="89"/>
  <c r="J24" i="89" s="1"/>
  <c r="J16" i="90"/>
  <c r="J30" i="90" s="1"/>
  <c r="J16" i="83"/>
  <c r="J30" i="83" s="1"/>
  <c r="J16" i="89"/>
  <c r="J30" i="89" s="1"/>
  <c r="G14" i="89"/>
  <c r="G28" i="89" s="1"/>
  <c r="G14" i="83"/>
  <c r="G28" i="83" s="1"/>
  <c r="G14" i="90"/>
  <c r="G28" i="90" s="1"/>
  <c r="H16" i="83"/>
  <c r="H30" i="83" s="1"/>
  <c r="H16" i="90"/>
  <c r="H30" i="90" s="1"/>
  <c r="H16" i="89"/>
  <c r="H30" i="89" s="1"/>
  <c r="H12" i="83"/>
  <c r="H26" i="83" s="1"/>
  <c r="H12" i="90"/>
  <c r="H26" i="90" s="1"/>
  <c r="H12" i="89"/>
  <c r="H26" i="89" s="1"/>
  <c r="B20" i="98" l="1"/>
  <c r="B11" i="98"/>
  <c r="B9" i="98"/>
  <c r="B14" i="98"/>
  <c r="B17" i="98"/>
  <c r="D14" i="83"/>
  <c r="D28" i="83" s="1"/>
  <c r="D14" i="90"/>
  <c r="D28" i="90" s="1"/>
  <c r="D14" i="89"/>
  <c r="D28" i="89" s="1"/>
  <c r="D14" i="82"/>
  <c r="D28" i="82" s="1"/>
  <c r="D12" i="89"/>
  <c r="D26" i="89" s="1"/>
  <c r="D12" i="82"/>
  <c r="D26" i="82" s="1"/>
  <c r="D12" i="90"/>
  <c r="D26" i="90" s="1"/>
  <c r="D12" i="83"/>
  <c r="D26" i="83" s="1"/>
  <c r="D16" i="83"/>
  <c r="D30" i="83" s="1"/>
  <c r="D16" i="90"/>
  <c r="D30" i="90" s="1"/>
  <c r="D16" i="89"/>
  <c r="D30" i="89" s="1"/>
  <c r="D16" i="82"/>
  <c r="D30" i="82" s="1"/>
  <c r="D10" i="90"/>
  <c r="D24" i="90" s="1"/>
  <c r="D10" i="83"/>
  <c r="D24" i="83" s="1"/>
  <c r="D10" i="89"/>
  <c r="D24" i="89" s="1"/>
  <c r="D10" i="82"/>
  <c r="D24" i="82" s="1"/>
  <c r="B14" i="89"/>
  <c r="B28" i="89" s="1"/>
  <c r="B14" i="83"/>
  <c r="B28" i="83" s="1"/>
  <c r="B14" i="90"/>
  <c r="B28" i="90" s="1"/>
  <c r="B14" i="82"/>
  <c r="B28" i="82" s="1"/>
  <c r="B12" i="90"/>
  <c r="B26" i="90" s="1"/>
  <c r="B12" i="89"/>
  <c r="B26" i="89" s="1"/>
  <c r="B12" i="82"/>
  <c r="B26" i="82" s="1"/>
  <c r="B12" i="83"/>
  <c r="B26" i="83" s="1"/>
  <c r="B10" i="90"/>
  <c r="B24" i="90" s="1"/>
  <c r="B10" i="89"/>
  <c r="B24" i="89" s="1"/>
  <c r="B10" i="83"/>
  <c r="B24" i="83" s="1"/>
  <c r="B10" i="82"/>
  <c r="B24" i="82" s="1"/>
  <c r="B16" i="90"/>
  <c r="B30" i="90" s="1"/>
  <c r="B16" i="89"/>
  <c r="B30" i="89" s="1"/>
  <c r="B16" i="83"/>
  <c r="B30" i="83" s="1"/>
  <c r="B16" i="82"/>
  <c r="B30" i="82" s="1"/>
  <c r="B12" i="98" l="1"/>
  <c r="B14" i="95"/>
  <c r="B32" i="95" s="1"/>
  <c r="B14" i="96"/>
  <c r="B32" i="96" s="1"/>
  <c r="B14" i="97"/>
  <c r="B32" i="97" s="1"/>
  <c r="B14" i="24"/>
  <c r="B33" i="24" s="1"/>
  <c r="B21" i="98"/>
  <c r="B17" i="95"/>
  <c r="B35" i="95" s="1"/>
  <c r="B17" i="96"/>
  <c r="B35" i="96" s="1"/>
  <c r="B17" i="97"/>
  <c r="B35" i="97" s="1"/>
  <c r="B17" i="24"/>
  <c r="B36" i="24" s="1"/>
  <c r="B15" i="98"/>
  <c r="B18" i="98"/>
  <c r="B9" i="95"/>
  <c r="B27" i="95" s="1"/>
  <c r="B9" i="96"/>
  <c r="B27" i="96" s="1"/>
  <c r="B9" i="24"/>
  <c r="B28" i="24" s="1"/>
  <c r="B9" i="97"/>
  <c r="B27" i="97" s="1"/>
  <c r="B11" i="95"/>
  <c r="B29" i="95" s="1"/>
  <c r="B11" i="96"/>
  <c r="B29" i="96" s="1"/>
  <c r="B11" i="97"/>
  <c r="B29" i="97" s="1"/>
  <c r="B11" i="24"/>
  <c r="B30" i="24" s="1"/>
  <c r="B20" i="95"/>
  <c r="B38" i="95" s="1"/>
  <c r="B20" i="96"/>
  <c r="B38" i="96" s="1"/>
  <c r="B20" i="97"/>
  <c r="B38" i="97" s="1"/>
  <c r="B20" i="24"/>
  <c r="B39" i="24" s="1"/>
  <c r="C5" i="81"/>
  <c r="D5" i="81"/>
  <c r="E5" i="81"/>
  <c r="F5" i="81"/>
  <c r="G5" i="81"/>
  <c r="H5" i="81"/>
  <c r="I5" i="81"/>
  <c r="J5" i="81"/>
  <c r="K5" i="81"/>
  <c r="L5" i="81"/>
  <c r="M5" i="81"/>
  <c r="N5" i="81"/>
  <c r="O5" i="81"/>
  <c r="P5" i="81"/>
  <c r="Q5" i="81"/>
  <c r="R5" i="81"/>
  <c r="S5" i="81"/>
  <c r="T5" i="81"/>
  <c r="U5" i="81"/>
  <c r="V5" i="81"/>
  <c r="W5" i="81"/>
  <c r="X5" i="81"/>
  <c r="Y5" i="81"/>
  <c r="Z5" i="81"/>
  <c r="AA5" i="81"/>
  <c r="AB5" i="81"/>
  <c r="AC5" i="81"/>
  <c r="AD5" i="81"/>
  <c r="AE5" i="81"/>
  <c r="AF5" i="81"/>
  <c r="AG5" i="81"/>
  <c r="AH5" i="81"/>
  <c r="AI5" i="81"/>
  <c r="AJ5" i="81"/>
  <c r="AK5" i="81"/>
  <c r="AL5" i="81"/>
  <c r="AM5" i="81"/>
  <c r="AN5" i="81"/>
  <c r="AO5" i="81"/>
  <c r="AP5" i="81"/>
  <c r="AQ5" i="81"/>
  <c r="AR5" i="81"/>
  <c r="AS5" i="81"/>
  <c r="AT5" i="81"/>
  <c r="AU5" i="81"/>
  <c r="AV5" i="81"/>
  <c r="AW5" i="81"/>
  <c r="C6" i="81"/>
  <c r="D6" i="81"/>
  <c r="E6" i="81"/>
  <c r="F6" i="81"/>
  <c r="G6" i="81"/>
  <c r="H6" i="81"/>
  <c r="I6" i="81"/>
  <c r="J6" i="81"/>
  <c r="K6" i="81"/>
  <c r="L6" i="81"/>
  <c r="M6" i="81"/>
  <c r="N6" i="81"/>
  <c r="O6" i="81"/>
  <c r="P6" i="81"/>
  <c r="Q6" i="81"/>
  <c r="R6" i="81"/>
  <c r="S6" i="81"/>
  <c r="T6" i="81"/>
  <c r="U6" i="81"/>
  <c r="V6" i="81"/>
  <c r="W6" i="81"/>
  <c r="X6" i="81"/>
  <c r="Y6" i="81"/>
  <c r="Z6" i="81"/>
  <c r="AA6" i="81"/>
  <c r="AB6" i="81"/>
  <c r="AC6" i="81"/>
  <c r="AD6" i="81"/>
  <c r="AE6" i="81"/>
  <c r="AF6" i="81"/>
  <c r="AG6" i="81"/>
  <c r="AH6" i="81"/>
  <c r="AI6" i="81"/>
  <c r="AJ6" i="81"/>
  <c r="AK6" i="81"/>
  <c r="AL6" i="81"/>
  <c r="AM6" i="81"/>
  <c r="AN6" i="81"/>
  <c r="AO6" i="81"/>
  <c r="AP6" i="81"/>
  <c r="AQ6" i="81"/>
  <c r="AR6" i="81"/>
  <c r="AS6" i="81"/>
  <c r="AT6" i="81"/>
  <c r="AU6" i="81"/>
  <c r="AV6" i="81"/>
  <c r="AW6" i="81"/>
  <c r="C5" i="80"/>
  <c r="C24" i="80" s="1"/>
  <c r="D5" i="80"/>
  <c r="D24" i="80" s="1"/>
  <c r="E5" i="80"/>
  <c r="F5" i="80"/>
  <c r="G5" i="80"/>
  <c r="G24" i="80" s="1"/>
  <c r="H5" i="80"/>
  <c r="H24" i="80" s="1"/>
  <c r="I5" i="80"/>
  <c r="I24" i="80" s="1"/>
  <c r="J5" i="80"/>
  <c r="J24" i="80" s="1"/>
  <c r="K5" i="80"/>
  <c r="K24" i="80" s="1"/>
  <c r="L5" i="80"/>
  <c r="L24" i="80" s="1"/>
  <c r="M5" i="80"/>
  <c r="M24" i="80" s="1"/>
  <c r="N5" i="80"/>
  <c r="N24" i="80" s="1"/>
  <c r="O5" i="80"/>
  <c r="O24" i="80" s="1"/>
  <c r="P5" i="80"/>
  <c r="P24" i="80" s="1"/>
  <c r="Q5" i="80"/>
  <c r="Q24" i="80" s="1"/>
  <c r="R5" i="80"/>
  <c r="R24" i="80" s="1"/>
  <c r="S5" i="80"/>
  <c r="S24" i="80" s="1"/>
  <c r="T5" i="80"/>
  <c r="T24" i="80" s="1"/>
  <c r="U5" i="80"/>
  <c r="U24" i="80" s="1"/>
  <c r="V5" i="80"/>
  <c r="V24" i="80" s="1"/>
  <c r="W5" i="80"/>
  <c r="W24" i="80" s="1"/>
  <c r="X5" i="80"/>
  <c r="X24" i="80" s="1"/>
  <c r="Y5" i="80"/>
  <c r="Y24" i="80" s="1"/>
  <c r="Z5" i="80"/>
  <c r="Z24" i="80" s="1"/>
  <c r="AA5" i="80"/>
  <c r="AA24" i="80" s="1"/>
  <c r="AB5" i="80"/>
  <c r="AB24" i="80" s="1"/>
  <c r="AC5" i="80"/>
  <c r="AC24" i="80" s="1"/>
  <c r="AD5" i="80"/>
  <c r="AD24" i="80" s="1"/>
  <c r="AE5" i="80"/>
  <c r="AE24" i="80" s="1"/>
  <c r="AF5" i="80"/>
  <c r="AF24" i="80" s="1"/>
  <c r="AG5" i="80"/>
  <c r="AG24" i="80" s="1"/>
  <c r="AH5" i="80"/>
  <c r="AH24" i="80" s="1"/>
  <c r="AI5" i="80"/>
  <c r="AI24" i="80" s="1"/>
  <c r="AJ5" i="80"/>
  <c r="AJ24" i="80" s="1"/>
  <c r="AK5" i="80"/>
  <c r="AK24" i="80" s="1"/>
  <c r="AL5" i="80"/>
  <c r="AL24" i="80" s="1"/>
  <c r="AM5" i="80"/>
  <c r="AM24" i="80" s="1"/>
  <c r="AN5" i="80"/>
  <c r="AN24" i="80" s="1"/>
  <c r="AO5" i="80"/>
  <c r="AO24" i="80" s="1"/>
  <c r="AP5" i="80"/>
  <c r="AP24" i="80" s="1"/>
  <c r="AQ5" i="80"/>
  <c r="AQ24" i="80" s="1"/>
  <c r="AR5" i="80"/>
  <c r="AR24" i="80" s="1"/>
  <c r="AS5" i="80"/>
  <c r="AS24" i="80" s="1"/>
  <c r="AT5" i="80"/>
  <c r="AT24" i="80" s="1"/>
  <c r="AU5" i="80"/>
  <c r="AU24" i="80" s="1"/>
  <c r="AV5" i="80"/>
  <c r="AV24" i="80" s="1"/>
  <c r="AW5" i="80"/>
  <c r="AW24" i="80" s="1"/>
  <c r="C6" i="80"/>
  <c r="C25" i="80" s="1"/>
  <c r="D6" i="80"/>
  <c r="D25" i="80" s="1"/>
  <c r="E6" i="80"/>
  <c r="E25" i="80" s="1"/>
  <c r="F6" i="80"/>
  <c r="F25" i="80" s="1"/>
  <c r="G6" i="80"/>
  <c r="G25" i="80" s="1"/>
  <c r="H6" i="80"/>
  <c r="H25" i="80" s="1"/>
  <c r="I6" i="80"/>
  <c r="I25" i="80" s="1"/>
  <c r="J6" i="80"/>
  <c r="J25" i="80" s="1"/>
  <c r="K6" i="80"/>
  <c r="K25" i="80" s="1"/>
  <c r="L6" i="80"/>
  <c r="L25" i="80" s="1"/>
  <c r="M6" i="80"/>
  <c r="M25" i="80" s="1"/>
  <c r="N6" i="80"/>
  <c r="N25" i="80" s="1"/>
  <c r="O6" i="80"/>
  <c r="O25" i="80" s="1"/>
  <c r="P6" i="80"/>
  <c r="P25" i="80" s="1"/>
  <c r="Q6" i="80"/>
  <c r="Q25" i="80" s="1"/>
  <c r="R6" i="80"/>
  <c r="R25" i="80" s="1"/>
  <c r="S6" i="80"/>
  <c r="S25" i="80" s="1"/>
  <c r="T6" i="80"/>
  <c r="T25" i="80" s="1"/>
  <c r="U6" i="80"/>
  <c r="U25" i="80" s="1"/>
  <c r="V6" i="80"/>
  <c r="V25" i="80" s="1"/>
  <c r="W6" i="80"/>
  <c r="W25" i="80" s="1"/>
  <c r="X6" i="80"/>
  <c r="X25" i="80" s="1"/>
  <c r="Y6" i="80"/>
  <c r="Y25" i="80" s="1"/>
  <c r="Z6" i="80"/>
  <c r="Z25" i="80" s="1"/>
  <c r="AA6" i="80"/>
  <c r="AA25" i="80" s="1"/>
  <c r="AB6" i="80"/>
  <c r="AB25" i="80" s="1"/>
  <c r="AC6" i="80"/>
  <c r="AC25" i="80" s="1"/>
  <c r="AD6" i="80"/>
  <c r="AD25" i="80" s="1"/>
  <c r="AE6" i="80"/>
  <c r="AE25" i="80" s="1"/>
  <c r="AF6" i="80"/>
  <c r="AF25" i="80" s="1"/>
  <c r="AG6" i="80"/>
  <c r="AG25" i="80" s="1"/>
  <c r="AH6" i="80"/>
  <c r="AH25" i="80" s="1"/>
  <c r="AI6" i="80"/>
  <c r="AI25" i="80" s="1"/>
  <c r="AJ6" i="80"/>
  <c r="AJ25" i="80" s="1"/>
  <c r="AK6" i="80"/>
  <c r="AK25" i="80" s="1"/>
  <c r="AL6" i="80"/>
  <c r="AL25" i="80" s="1"/>
  <c r="AM6" i="80"/>
  <c r="AM25" i="80" s="1"/>
  <c r="AN6" i="80"/>
  <c r="AN25" i="80" s="1"/>
  <c r="AO6" i="80"/>
  <c r="AO25" i="80" s="1"/>
  <c r="AP6" i="80"/>
  <c r="AP25" i="80" s="1"/>
  <c r="AQ6" i="80"/>
  <c r="AQ25" i="80" s="1"/>
  <c r="AR6" i="80"/>
  <c r="AR25" i="80" s="1"/>
  <c r="AS6" i="80"/>
  <c r="AS25" i="80" s="1"/>
  <c r="AT6" i="80"/>
  <c r="AT25" i="80" s="1"/>
  <c r="AU6" i="80"/>
  <c r="AU25" i="80" s="1"/>
  <c r="AV6" i="80"/>
  <c r="AV25" i="80" s="1"/>
  <c r="AW6" i="80"/>
  <c r="AW25" i="80" s="1"/>
  <c r="E24" i="80"/>
  <c r="F24" i="80"/>
  <c r="C5" i="79"/>
  <c r="C24" i="79" s="1"/>
  <c r="D5" i="79"/>
  <c r="D24" i="79" s="1"/>
  <c r="E5" i="79"/>
  <c r="F5" i="79"/>
  <c r="G5" i="79"/>
  <c r="G24" i="79" s="1"/>
  <c r="H5" i="79"/>
  <c r="H24" i="79" s="1"/>
  <c r="I5" i="79"/>
  <c r="I24" i="79" s="1"/>
  <c r="J5" i="79"/>
  <c r="J24" i="79" s="1"/>
  <c r="K5" i="79"/>
  <c r="K24" i="79" s="1"/>
  <c r="L5" i="79"/>
  <c r="L24" i="79" s="1"/>
  <c r="M5" i="79"/>
  <c r="M24" i="79" s="1"/>
  <c r="N5" i="79"/>
  <c r="N24" i="79" s="1"/>
  <c r="O5" i="79"/>
  <c r="O24" i="79" s="1"/>
  <c r="P5" i="79"/>
  <c r="P24" i="79" s="1"/>
  <c r="Q5" i="79"/>
  <c r="Q24" i="79" s="1"/>
  <c r="R5" i="79"/>
  <c r="R24" i="79" s="1"/>
  <c r="S5" i="79"/>
  <c r="S24" i="79" s="1"/>
  <c r="T5" i="79"/>
  <c r="T24" i="79" s="1"/>
  <c r="U5" i="79"/>
  <c r="U24" i="79" s="1"/>
  <c r="V5" i="79"/>
  <c r="V24" i="79" s="1"/>
  <c r="W5" i="79"/>
  <c r="W24" i="79" s="1"/>
  <c r="X5" i="79"/>
  <c r="X24" i="79" s="1"/>
  <c r="Y5" i="79"/>
  <c r="Y24" i="79" s="1"/>
  <c r="Z5" i="79"/>
  <c r="Z24" i="79" s="1"/>
  <c r="AA5" i="79"/>
  <c r="AA24" i="79" s="1"/>
  <c r="AB5" i="79"/>
  <c r="AB24" i="79" s="1"/>
  <c r="AC5" i="79"/>
  <c r="AC24" i="79" s="1"/>
  <c r="AD5" i="79"/>
  <c r="AD24" i="79" s="1"/>
  <c r="AE5" i="79"/>
  <c r="AE24" i="79" s="1"/>
  <c r="AF5" i="79"/>
  <c r="AF24" i="79" s="1"/>
  <c r="AG5" i="79"/>
  <c r="AG24" i="79" s="1"/>
  <c r="AH5" i="79"/>
  <c r="AH24" i="79" s="1"/>
  <c r="AI5" i="79"/>
  <c r="AI24" i="79" s="1"/>
  <c r="AJ5" i="79"/>
  <c r="AJ24" i="79" s="1"/>
  <c r="AK5" i="79"/>
  <c r="AK24" i="79" s="1"/>
  <c r="AL5" i="79"/>
  <c r="AL24" i="79" s="1"/>
  <c r="AM5" i="79"/>
  <c r="AM24" i="79" s="1"/>
  <c r="AN5" i="79"/>
  <c r="AN24" i="79" s="1"/>
  <c r="AO5" i="79"/>
  <c r="AO24" i="79" s="1"/>
  <c r="AP5" i="79"/>
  <c r="AP24" i="79" s="1"/>
  <c r="AQ5" i="79"/>
  <c r="AQ24" i="79" s="1"/>
  <c r="AR5" i="79"/>
  <c r="AR24" i="79" s="1"/>
  <c r="AS5" i="79"/>
  <c r="AS24" i="79" s="1"/>
  <c r="AT5" i="79"/>
  <c r="AT24" i="79" s="1"/>
  <c r="AU5" i="79"/>
  <c r="AU24" i="79" s="1"/>
  <c r="AV5" i="79"/>
  <c r="AV24" i="79" s="1"/>
  <c r="AW5" i="79"/>
  <c r="AW24" i="79" s="1"/>
  <c r="C6" i="79"/>
  <c r="C25" i="79" s="1"/>
  <c r="D6" i="79"/>
  <c r="D25" i="79" s="1"/>
  <c r="E6" i="79"/>
  <c r="E25" i="79" s="1"/>
  <c r="F6" i="79"/>
  <c r="F25" i="79" s="1"/>
  <c r="G6" i="79"/>
  <c r="G25" i="79" s="1"/>
  <c r="H6" i="79"/>
  <c r="H25" i="79" s="1"/>
  <c r="I6" i="79"/>
  <c r="I25" i="79" s="1"/>
  <c r="J6" i="79"/>
  <c r="J25" i="79" s="1"/>
  <c r="K6" i="79"/>
  <c r="K25" i="79" s="1"/>
  <c r="L6" i="79"/>
  <c r="L25" i="79" s="1"/>
  <c r="M6" i="79"/>
  <c r="M25" i="79" s="1"/>
  <c r="N6" i="79"/>
  <c r="N25" i="79" s="1"/>
  <c r="O6" i="79"/>
  <c r="O25" i="79" s="1"/>
  <c r="P6" i="79"/>
  <c r="P25" i="79" s="1"/>
  <c r="Q6" i="79"/>
  <c r="Q25" i="79" s="1"/>
  <c r="R6" i="79"/>
  <c r="R25" i="79" s="1"/>
  <c r="S6" i="79"/>
  <c r="S25" i="79" s="1"/>
  <c r="T6" i="79"/>
  <c r="T25" i="79" s="1"/>
  <c r="U6" i="79"/>
  <c r="U25" i="79" s="1"/>
  <c r="V6" i="79"/>
  <c r="V25" i="79" s="1"/>
  <c r="W6" i="79"/>
  <c r="W25" i="79" s="1"/>
  <c r="X6" i="79"/>
  <c r="X25" i="79" s="1"/>
  <c r="Y6" i="79"/>
  <c r="Y25" i="79" s="1"/>
  <c r="Z6" i="79"/>
  <c r="Z25" i="79" s="1"/>
  <c r="AA6" i="79"/>
  <c r="AA25" i="79" s="1"/>
  <c r="AB6" i="79"/>
  <c r="AB25" i="79" s="1"/>
  <c r="AC6" i="79"/>
  <c r="AC25" i="79" s="1"/>
  <c r="AD6" i="79"/>
  <c r="AD25" i="79" s="1"/>
  <c r="AE6" i="79"/>
  <c r="AE25" i="79" s="1"/>
  <c r="AF6" i="79"/>
  <c r="AF25" i="79" s="1"/>
  <c r="AG6" i="79"/>
  <c r="AG25" i="79" s="1"/>
  <c r="AH6" i="79"/>
  <c r="AH25" i="79" s="1"/>
  <c r="AI6" i="79"/>
  <c r="AI25" i="79" s="1"/>
  <c r="AJ6" i="79"/>
  <c r="AJ25" i="79" s="1"/>
  <c r="AK6" i="79"/>
  <c r="AK25" i="79" s="1"/>
  <c r="AL6" i="79"/>
  <c r="AL25" i="79" s="1"/>
  <c r="AM6" i="79"/>
  <c r="AM25" i="79" s="1"/>
  <c r="AN6" i="79"/>
  <c r="AN25" i="79" s="1"/>
  <c r="AO6" i="79"/>
  <c r="AO25" i="79" s="1"/>
  <c r="AP6" i="79"/>
  <c r="AP25" i="79" s="1"/>
  <c r="AQ6" i="79"/>
  <c r="AQ25" i="79" s="1"/>
  <c r="AR6" i="79"/>
  <c r="AR25" i="79" s="1"/>
  <c r="AS6" i="79"/>
  <c r="AS25" i="79" s="1"/>
  <c r="AT6" i="79"/>
  <c r="AT25" i="79" s="1"/>
  <c r="AU6" i="79"/>
  <c r="AU25" i="79" s="1"/>
  <c r="AV6" i="79"/>
  <c r="AV25" i="79" s="1"/>
  <c r="AW6" i="79"/>
  <c r="AW25" i="79" s="1"/>
  <c r="E24" i="79"/>
  <c r="F24" i="79"/>
  <c r="C5" i="94"/>
  <c r="C24" i="94" s="1"/>
  <c r="D5" i="94"/>
  <c r="D24" i="94" s="1"/>
  <c r="E5" i="94"/>
  <c r="F5" i="94"/>
  <c r="F24" i="94" s="1"/>
  <c r="G5" i="94"/>
  <c r="G24" i="94" s="1"/>
  <c r="H5" i="94"/>
  <c r="H24" i="94" s="1"/>
  <c r="I5" i="94"/>
  <c r="I24" i="94" s="1"/>
  <c r="J5" i="94"/>
  <c r="J24" i="94" s="1"/>
  <c r="K5" i="94"/>
  <c r="K24" i="94" s="1"/>
  <c r="L5" i="94"/>
  <c r="L24" i="94" s="1"/>
  <c r="M5" i="94"/>
  <c r="M24" i="94" s="1"/>
  <c r="N5" i="94"/>
  <c r="N24" i="94" s="1"/>
  <c r="O5" i="94"/>
  <c r="O24" i="94" s="1"/>
  <c r="P5" i="94"/>
  <c r="P24" i="94" s="1"/>
  <c r="Q5" i="94"/>
  <c r="Q24" i="94" s="1"/>
  <c r="R5" i="94"/>
  <c r="R24" i="94" s="1"/>
  <c r="S5" i="94"/>
  <c r="S24" i="94" s="1"/>
  <c r="T5" i="94"/>
  <c r="T24" i="94" s="1"/>
  <c r="U5" i="94"/>
  <c r="U24" i="94" s="1"/>
  <c r="V5" i="94"/>
  <c r="V24" i="94" s="1"/>
  <c r="W5" i="94"/>
  <c r="W24" i="94" s="1"/>
  <c r="X5" i="94"/>
  <c r="X24" i="94" s="1"/>
  <c r="Y5" i="94"/>
  <c r="Y24" i="94" s="1"/>
  <c r="Z5" i="94"/>
  <c r="Z24" i="94" s="1"/>
  <c r="AA5" i="94"/>
  <c r="AA24" i="94" s="1"/>
  <c r="AB5" i="94"/>
  <c r="AB24" i="94" s="1"/>
  <c r="AC5" i="94"/>
  <c r="AC24" i="94" s="1"/>
  <c r="AD5" i="94"/>
  <c r="AD24" i="94" s="1"/>
  <c r="AE5" i="94"/>
  <c r="AE24" i="94" s="1"/>
  <c r="AF5" i="94"/>
  <c r="AF24" i="94" s="1"/>
  <c r="AG5" i="94"/>
  <c r="AG24" i="94" s="1"/>
  <c r="AH5" i="94"/>
  <c r="AH24" i="94" s="1"/>
  <c r="AI5" i="94"/>
  <c r="AI24" i="94" s="1"/>
  <c r="AJ5" i="94"/>
  <c r="AJ24" i="94" s="1"/>
  <c r="AK5" i="94"/>
  <c r="AK24" i="94" s="1"/>
  <c r="AL5" i="94"/>
  <c r="AL24" i="94" s="1"/>
  <c r="AM5" i="94"/>
  <c r="AM24" i="94" s="1"/>
  <c r="AN5" i="94"/>
  <c r="AN24" i="94" s="1"/>
  <c r="AO5" i="94"/>
  <c r="AO24" i="94" s="1"/>
  <c r="AP5" i="94"/>
  <c r="AP24" i="94" s="1"/>
  <c r="AQ5" i="94"/>
  <c r="AQ24" i="94" s="1"/>
  <c r="AR5" i="94"/>
  <c r="AR24" i="94" s="1"/>
  <c r="AS5" i="94"/>
  <c r="AS24" i="94" s="1"/>
  <c r="AT5" i="94"/>
  <c r="AT24" i="94" s="1"/>
  <c r="AU5" i="94"/>
  <c r="AU24" i="94" s="1"/>
  <c r="AV5" i="94"/>
  <c r="AV24" i="94" s="1"/>
  <c r="AW5" i="94"/>
  <c r="AW24" i="94" s="1"/>
  <c r="C6" i="94"/>
  <c r="C25" i="94" s="1"/>
  <c r="D6" i="94"/>
  <c r="D25" i="94" s="1"/>
  <c r="E6" i="94"/>
  <c r="E25" i="94" s="1"/>
  <c r="F6" i="94"/>
  <c r="F25" i="94" s="1"/>
  <c r="G6" i="94"/>
  <c r="G25" i="94" s="1"/>
  <c r="H6" i="94"/>
  <c r="H25" i="94" s="1"/>
  <c r="I6" i="94"/>
  <c r="I25" i="94" s="1"/>
  <c r="J6" i="94"/>
  <c r="J25" i="94" s="1"/>
  <c r="K6" i="94"/>
  <c r="K25" i="94" s="1"/>
  <c r="L6" i="94"/>
  <c r="L25" i="94" s="1"/>
  <c r="M6" i="94"/>
  <c r="M25" i="94" s="1"/>
  <c r="N6" i="94"/>
  <c r="N25" i="94" s="1"/>
  <c r="O6" i="94"/>
  <c r="O25" i="94" s="1"/>
  <c r="P6" i="94"/>
  <c r="P25" i="94" s="1"/>
  <c r="Q6" i="94"/>
  <c r="Q25" i="94" s="1"/>
  <c r="R6" i="94"/>
  <c r="R25" i="94" s="1"/>
  <c r="S6" i="94"/>
  <c r="S25" i="94" s="1"/>
  <c r="T6" i="94"/>
  <c r="T25" i="94" s="1"/>
  <c r="U6" i="94"/>
  <c r="U25" i="94" s="1"/>
  <c r="V6" i="94"/>
  <c r="V25" i="94" s="1"/>
  <c r="W6" i="94"/>
  <c r="W25" i="94" s="1"/>
  <c r="X6" i="94"/>
  <c r="X25" i="94" s="1"/>
  <c r="Y6" i="94"/>
  <c r="Y25" i="94" s="1"/>
  <c r="Z6" i="94"/>
  <c r="Z25" i="94" s="1"/>
  <c r="AA6" i="94"/>
  <c r="AA25" i="94" s="1"/>
  <c r="AB6" i="94"/>
  <c r="AB25" i="94" s="1"/>
  <c r="AC6" i="94"/>
  <c r="AC25" i="94" s="1"/>
  <c r="AD6" i="94"/>
  <c r="AD25" i="94" s="1"/>
  <c r="AE6" i="94"/>
  <c r="AE25" i="94" s="1"/>
  <c r="AF6" i="94"/>
  <c r="AF25" i="94" s="1"/>
  <c r="AG6" i="94"/>
  <c r="AG25" i="94" s="1"/>
  <c r="AH6" i="94"/>
  <c r="AH25" i="94" s="1"/>
  <c r="AI6" i="94"/>
  <c r="AI25" i="94" s="1"/>
  <c r="AJ6" i="94"/>
  <c r="AJ25" i="94" s="1"/>
  <c r="AK6" i="94"/>
  <c r="AK25" i="94" s="1"/>
  <c r="AL6" i="94"/>
  <c r="AL25" i="94" s="1"/>
  <c r="AM6" i="94"/>
  <c r="AM25" i="94" s="1"/>
  <c r="AN6" i="94"/>
  <c r="AN25" i="94" s="1"/>
  <c r="AO6" i="94"/>
  <c r="AO25" i="94" s="1"/>
  <c r="AP6" i="94"/>
  <c r="AP25" i="94" s="1"/>
  <c r="AQ6" i="94"/>
  <c r="AQ25" i="94" s="1"/>
  <c r="AR6" i="94"/>
  <c r="AR25" i="94" s="1"/>
  <c r="AS6" i="94"/>
  <c r="AS25" i="94" s="1"/>
  <c r="AT6" i="94"/>
  <c r="AT25" i="94" s="1"/>
  <c r="AU6" i="94"/>
  <c r="AU25" i="94" s="1"/>
  <c r="AV6" i="94"/>
  <c r="AV25" i="94" s="1"/>
  <c r="AW6" i="94"/>
  <c r="AW25" i="94" s="1"/>
  <c r="E24" i="94"/>
  <c r="C5" i="93"/>
  <c r="C24" i="93" s="1"/>
  <c r="D5" i="93"/>
  <c r="D24" i="93" s="1"/>
  <c r="E5" i="93"/>
  <c r="E24" i="93" s="1"/>
  <c r="F5" i="93"/>
  <c r="F24" i="93" s="1"/>
  <c r="G5" i="93"/>
  <c r="G24" i="93" s="1"/>
  <c r="H5" i="93"/>
  <c r="H24" i="93" s="1"/>
  <c r="I5" i="93"/>
  <c r="I24" i="93" s="1"/>
  <c r="J5" i="93"/>
  <c r="J24" i="93" s="1"/>
  <c r="K5" i="93"/>
  <c r="K24" i="93" s="1"/>
  <c r="L5" i="93"/>
  <c r="L24" i="93" s="1"/>
  <c r="M5" i="93"/>
  <c r="M24" i="93" s="1"/>
  <c r="N5" i="93"/>
  <c r="N24" i="93" s="1"/>
  <c r="O5" i="93"/>
  <c r="O24" i="93" s="1"/>
  <c r="P5" i="93"/>
  <c r="P24" i="93" s="1"/>
  <c r="Q5" i="93"/>
  <c r="Q24" i="93" s="1"/>
  <c r="R5" i="93"/>
  <c r="R24" i="93" s="1"/>
  <c r="S5" i="93"/>
  <c r="S24" i="93" s="1"/>
  <c r="T5" i="93"/>
  <c r="T24" i="93" s="1"/>
  <c r="U5" i="93"/>
  <c r="U24" i="93" s="1"/>
  <c r="V5" i="93"/>
  <c r="V24" i="93" s="1"/>
  <c r="W5" i="93"/>
  <c r="W24" i="93" s="1"/>
  <c r="X5" i="93"/>
  <c r="X24" i="93" s="1"/>
  <c r="Y5" i="93"/>
  <c r="Y24" i="93" s="1"/>
  <c r="Z5" i="93"/>
  <c r="Z24" i="93" s="1"/>
  <c r="AA5" i="93"/>
  <c r="AA24" i="93" s="1"/>
  <c r="AB5" i="93"/>
  <c r="AB24" i="93" s="1"/>
  <c r="AC5" i="93"/>
  <c r="AC24" i="93" s="1"/>
  <c r="AD5" i="93"/>
  <c r="AD24" i="93" s="1"/>
  <c r="AE5" i="93"/>
  <c r="AE24" i="93" s="1"/>
  <c r="AF5" i="93"/>
  <c r="AF24" i="93" s="1"/>
  <c r="AG5" i="93"/>
  <c r="AG24" i="93" s="1"/>
  <c r="AH5" i="93"/>
  <c r="AH24" i="93" s="1"/>
  <c r="AI5" i="93"/>
  <c r="AI24" i="93" s="1"/>
  <c r="AJ5" i="93"/>
  <c r="AJ24" i="93" s="1"/>
  <c r="AK5" i="93"/>
  <c r="AK24" i="93" s="1"/>
  <c r="AL5" i="93"/>
  <c r="AL24" i="93" s="1"/>
  <c r="AM5" i="93"/>
  <c r="AM24" i="93" s="1"/>
  <c r="AN5" i="93"/>
  <c r="AN24" i="93" s="1"/>
  <c r="AO5" i="93"/>
  <c r="AO24" i="93" s="1"/>
  <c r="AP5" i="93"/>
  <c r="AP24" i="93" s="1"/>
  <c r="AQ5" i="93"/>
  <c r="AQ24" i="93" s="1"/>
  <c r="AR5" i="93"/>
  <c r="AR24" i="93" s="1"/>
  <c r="AS5" i="93"/>
  <c r="AS24" i="93" s="1"/>
  <c r="AT5" i="93"/>
  <c r="AT24" i="93" s="1"/>
  <c r="AU5" i="93"/>
  <c r="AU24" i="93" s="1"/>
  <c r="AV5" i="93"/>
  <c r="AV24" i="93" s="1"/>
  <c r="AW5" i="93"/>
  <c r="AW24" i="93" s="1"/>
  <c r="C6" i="93"/>
  <c r="C25" i="93" s="1"/>
  <c r="D6" i="93"/>
  <c r="D25" i="93" s="1"/>
  <c r="E6" i="93"/>
  <c r="E25" i="93" s="1"/>
  <c r="F6" i="93"/>
  <c r="F25" i="93" s="1"/>
  <c r="G6" i="93"/>
  <c r="G25" i="93" s="1"/>
  <c r="H6" i="93"/>
  <c r="H25" i="93" s="1"/>
  <c r="I6" i="93"/>
  <c r="I25" i="93" s="1"/>
  <c r="J6" i="93"/>
  <c r="J25" i="93" s="1"/>
  <c r="K6" i="93"/>
  <c r="K25" i="93" s="1"/>
  <c r="L6" i="93"/>
  <c r="L25" i="93" s="1"/>
  <c r="M6" i="93"/>
  <c r="M25" i="93" s="1"/>
  <c r="N6" i="93"/>
  <c r="N25" i="93" s="1"/>
  <c r="O6" i="93"/>
  <c r="O25" i="93" s="1"/>
  <c r="P6" i="93"/>
  <c r="P25" i="93" s="1"/>
  <c r="Q6" i="93"/>
  <c r="Q25" i="93" s="1"/>
  <c r="R6" i="93"/>
  <c r="R25" i="93" s="1"/>
  <c r="S6" i="93"/>
  <c r="S25" i="93" s="1"/>
  <c r="T6" i="93"/>
  <c r="T25" i="93" s="1"/>
  <c r="U6" i="93"/>
  <c r="U25" i="93" s="1"/>
  <c r="V6" i="93"/>
  <c r="V25" i="93" s="1"/>
  <c r="W6" i="93"/>
  <c r="W25" i="93" s="1"/>
  <c r="X6" i="93"/>
  <c r="X25" i="93" s="1"/>
  <c r="Y6" i="93"/>
  <c r="Y25" i="93" s="1"/>
  <c r="Z6" i="93"/>
  <c r="Z25" i="93" s="1"/>
  <c r="AA6" i="93"/>
  <c r="AA25" i="93" s="1"/>
  <c r="AB6" i="93"/>
  <c r="AB25" i="93" s="1"/>
  <c r="AC6" i="93"/>
  <c r="AC25" i="93" s="1"/>
  <c r="AD6" i="93"/>
  <c r="AD25" i="93" s="1"/>
  <c r="AE6" i="93"/>
  <c r="AE25" i="93" s="1"/>
  <c r="AF6" i="93"/>
  <c r="AF25" i="93" s="1"/>
  <c r="AG6" i="93"/>
  <c r="AG25" i="93" s="1"/>
  <c r="AH6" i="93"/>
  <c r="AH25" i="93" s="1"/>
  <c r="AI6" i="93"/>
  <c r="AI25" i="93" s="1"/>
  <c r="AJ6" i="93"/>
  <c r="AJ25" i="93" s="1"/>
  <c r="AK6" i="93"/>
  <c r="AK25" i="93" s="1"/>
  <c r="AL6" i="93"/>
  <c r="AL25" i="93" s="1"/>
  <c r="AM6" i="93"/>
  <c r="AM25" i="93" s="1"/>
  <c r="AN6" i="93"/>
  <c r="AN25" i="93" s="1"/>
  <c r="AO6" i="93"/>
  <c r="AO25" i="93" s="1"/>
  <c r="AP6" i="93"/>
  <c r="AP25" i="93" s="1"/>
  <c r="AQ6" i="93"/>
  <c r="AQ25" i="93" s="1"/>
  <c r="AR6" i="93"/>
  <c r="AR25" i="93" s="1"/>
  <c r="AS6" i="93"/>
  <c r="AS25" i="93" s="1"/>
  <c r="AT6" i="93"/>
  <c r="AT25" i="93" s="1"/>
  <c r="AU6" i="93"/>
  <c r="AU25" i="93" s="1"/>
  <c r="AV6" i="93"/>
  <c r="AV25" i="93" s="1"/>
  <c r="AW6" i="93"/>
  <c r="AW25" i="93" s="1"/>
  <c r="B23" i="18"/>
  <c r="C23" i="18"/>
  <c r="D23" i="18"/>
  <c r="E23" i="18"/>
  <c r="B4" i="18"/>
  <c r="B26" i="18" s="1"/>
  <c r="C4" i="18"/>
  <c r="C26" i="18" s="1"/>
  <c r="D4" i="18"/>
  <c r="D26" i="18" s="1"/>
  <c r="E4" i="18"/>
  <c r="E26" i="18" s="1"/>
  <c r="B5" i="18"/>
  <c r="B27" i="18" s="1"/>
  <c r="C5" i="18"/>
  <c r="C27" i="18" s="1"/>
  <c r="D5" i="18"/>
  <c r="D27" i="18" s="1"/>
  <c r="E5" i="18"/>
  <c r="E27" i="18" s="1"/>
  <c r="B18" i="95" l="1"/>
  <c r="B36" i="95" s="1"/>
  <c r="B18" i="96"/>
  <c r="B36" i="96" s="1"/>
  <c r="B18" i="97"/>
  <c r="B36" i="97" s="1"/>
  <c r="B18" i="24"/>
  <c r="B37" i="24" s="1"/>
  <c r="B21" i="97"/>
  <c r="B39" i="97" s="1"/>
  <c r="B21" i="95"/>
  <c r="B39" i="95" s="1"/>
  <c r="B21" i="96"/>
  <c r="B39" i="96" s="1"/>
  <c r="B21" i="24"/>
  <c r="B40" i="24" s="1"/>
  <c r="B12" i="95"/>
  <c r="B30" i="95" s="1"/>
  <c r="B12" i="96"/>
  <c r="B30" i="96" s="1"/>
  <c r="B12" i="97"/>
  <c r="B30" i="97" s="1"/>
  <c r="B12" i="24"/>
  <c r="B31" i="24" s="1"/>
  <c r="B15" i="24"/>
  <c r="B34" i="24" s="1"/>
  <c r="B15" i="95"/>
  <c r="B33" i="95" s="1"/>
  <c r="B15" i="96"/>
  <c r="B33" i="96" s="1"/>
  <c r="B15" i="97"/>
  <c r="B33" i="97" s="1"/>
  <c r="H8" i="81"/>
  <c r="H8" i="79"/>
  <c r="H27" i="79" s="1"/>
  <c r="H8" i="80"/>
  <c r="H27" i="80" s="1"/>
  <c r="H8" i="94"/>
  <c r="H27" i="94" s="1"/>
  <c r="H8" i="93"/>
  <c r="H27" i="93" s="1"/>
  <c r="H14" i="81" l="1"/>
  <c r="H14" i="94"/>
  <c r="H33" i="94" s="1"/>
  <c r="H14" i="79"/>
  <c r="H33" i="79" s="1"/>
  <c r="H14" i="80"/>
  <c r="H33" i="80" s="1"/>
  <c r="H14" i="93"/>
  <c r="H33" i="93" s="1"/>
  <c r="H15" i="94"/>
  <c r="H34" i="94" s="1"/>
  <c r="H11" i="81"/>
  <c r="H11" i="80"/>
  <c r="H30" i="80" s="1"/>
  <c r="H11" i="79"/>
  <c r="H30" i="79" s="1"/>
  <c r="H11" i="94"/>
  <c r="H30" i="94" s="1"/>
  <c r="H11" i="93"/>
  <c r="H30" i="93" s="1"/>
  <c r="H20" i="81"/>
  <c r="H20" i="80"/>
  <c r="H39" i="80" s="1"/>
  <c r="H20" i="79"/>
  <c r="H39" i="79" s="1"/>
  <c r="H20" i="94"/>
  <c r="H39" i="94" s="1"/>
  <c r="H20" i="93"/>
  <c r="H39" i="93" s="1"/>
  <c r="H17" i="81"/>
  <c r="H17" i="80"/>
  <c r="H36" i="80" s="1"/>
  <c r="H17" i="79"/>
  <c r="H36" i="79" s="1"/>
  <c r="H17" i="94"/>
  <c r="H36" i="94" s="1"/>
  <c r="H17" i="93"/>
  <c r="H36" i="93" s="1"/>
  <c r="H9" i="81"/>
  <c r="H9" i="80"/>
  <c r="H28" i="80" s="1"/>
  <c r="H9" i="79"/>
  <c r="H28" i="79" s="1"/>
  <c r="H9" i="94"/>
  <c r="H28" i="94" s="1"/>
  <c r="H9" i="93"/>
  <c r="H28" i="93" s="1"/>
  <c r="H15" i="80" l="1"/>
  <c r="H34" i="80" s="1"/>
  <c r="H15" i="79"/>
  <c r="H34" i="79" s="1"/>
  <c r="H15" i="93"/>
  <c r="H34" i="93" s="1"/>
  <c r="H15" i="81"/>
  <c r="H18" i="81"/>
  <c r="H18" i="80"/>
  <c r="H37" i="80" s="1"/>
  <c r="H18" i="79"/>
  <c r="H37" i="79" s="1"/>
  <c r="H18" i="94"/>
  <c r="H37" i="94" s="1"/>
  <c r="H18" i="93"/>
  <c r="H37" i="93" s="1"/>
  <c r="H12" i="80"/>
  <c r="H31" i="80" s="1"/>
  <c r="H12" i="81"/>
  <c r="H12" i="79"/>
  <c r="H31" i="79" s="1"/>
  <c r="H12" i="94"/>
  <c r="H31" i="94" s="1"/>
  <c r="H12" i="93"/>
  <c r="H31" i="93" s="1"/>
  <c r="H21" i="81"/>
  <c r="H21" i="80"/>
  <c r="H40" i="80" s="1"/>
  <c r="H21" i="79"/>
  <c r="H40" i="79" s="1"/>
  <c r="H21" i="94"/>
  <c r="H40" i="94" s="1"/>
  <c r="H21" i="93"/>
  <c r="H40" i="93" s="1"/>
  <c r="I8" i="81" l="1"/>
  <c r="I8" i="80"/>
  <c r="I27" i="80" s="1"/>
  <c r="I8" i="79"/>
  <c r="I27" i="79" s="1"/>
  <c r="I8" i="94"/>
  <c r="I27" i="94" s="1"/>
  <c r="I8" i="93"/>
  <c r="I27" i="93" s="1"/>
  <c r="I9" i="81" l="1"/>
  <c r="I9" i="80"/>
  <c r="I28" i="80" s="1"/>
  <c r="I9" i="79"/>
  <c r="I28" i="79" s="1"/>
  <c r="I9" i="94"/>
  <c r="I28" i="94" s="1"/>
  <c r="I9" i="93"/>
  <c r="I28" i="93" s="1"/>
  <c r="I17" i="81"/>
  <c r="I17" i="80"/>
  <c r="I36" i="80" s="1"/>
  <c r="I17" i="79"/>
  <c r="I36" i="79" s="1"/>
  <c r="I17" i="94"/>
  <c r="I36" i="94" s="1"/>
  <c r="I17" i="93"/>
  <c r="I36" i="93" s="1"/>
  <c r="I11" i="81"/>
  <c r="I11" i="80"/>
  <c r="I30" i="80" s="1"/>
  <c r="I11" i="79"/>
  <c r="I30" i="79" s="1"/>
  <c r="I11" i="94"/>
  <c r="I30" i="94" s="1"/>
  <c r="I11" i="93"/>
  <c r="I30" i="93" s="1"/>
  <c r="I14" i="80"/>
  <c r="I33" i="80" s="1"/>
  <c r="I14" i="81"/>
  <c r="I14" i="79"/>
  <c r="I33" i="79" s="1"/>
  <c r="I14" i="94"/>
  <c r="I33" i="94" s="1"/>
  <c r="I14" i="93"/>
  <c r="I33" i="93" s="1"/>
  <c r="I20" i="81"/>
  <c r="I20" i="80"/>
  <c r="I39" i="80" s="1"/>
  <c r="I20" i="79"/>
  <c r="I39" i="79" s="1"/>
  <c r="I20" i="94"/>
  <c r="I39" i="94" s="1"/>
  <c r="I20" i="93"/>
  <c r="I39" i="93" s="1"/>
  <c r="B23" i="75"/>
  <c r="C23" i="75"/>
  <c r="D23" i="75"/>
  <c r="E23" i="75"/>
  <c r="B4" i="75"/>
  <c r="C4" i="75"/>
  <c r="D4" i="75"/>
  <c r="E4" i="75"/>
  <c r="B5" i="75"/>
  <c r="C5" i="75"/>
  <c r="D5" i="75"/>
  <c r="E5" i="75"/>
  <c r="B23" i="74"/>
  <c r="C23" i="74"/>
  <c r="D23" i="74"/>
  <c r="E23" i="74"/>
  <c r="B4" i="74"/>
  <c r="B26" i="74" s="1"/>
  <c r="C4" i="74"/>
  <c r="C26" i="74" s="1"/>
  <c r="D4" i="74"/>
  <c r="D26" i="74" s="1"/>
  <c r="E4" i="74"/>
  <c r="E26" i="74" s="1"/>
  <c r="B5" i="74"/>
  <c r="B27" i="74" s="1"/>
  <c r="C5" i="74"/>
  <c r="C27" i="74" s="1"/>
  <c r="D5" i="74"/>
  <c r="D27" i="74" s="1"/>
  <c r="E5" i="74"/>
  <c r="E27" i="74" s="1"/>
  <c r="B4" i="85"/>
  <c r="B23" i="85" s="1"/>
  <c r="C4" i="85"/>
  <c r="C23" i="85" s="1"/>
  <c r="D4" i="85"/>
  <c r="D23" i="85" s="1"/>
  <c r="E4" i="85"/>
  <c r="E23" i="85" s="1"/>
  <c r="B5" i="85"/>
  <c r="B24" i="85" s="1"/>
  <c r="C5" i="85"/>
  <c r="C24" i="85" s="1"/>
  <c r="D5" i="85"/>
  <c r="D24" i="85" s="1"/>
  <c r="E5" i="85"/>
  <c r="E24" i="85" s="1"/>
  <c r="B4" i="86"/>
  <c r="B23" i="86" s="1"/>
  <c r="C4" i="86"/>
  <c r="C23" i="86" s="1"/>
  <c r="D4" i="86"/>
  <c r="D23" i="86" s="1"/>
  <c r="E4" i="86"/>
  <c r="E23" i="86" s="1"/>
  <c r="B5" i="86"/>
  <c r="B24" i="86" s="1"/>
  <c r="C5" i="86"/>
  <c r="C24" i="86" s="1"/>
  <c r="D5" i="86"/>
  <c r="D24" i="86" s="1"/>
  <c r="E5" i="86"/>
  <c r="E24" i="86" s="1"/>
  <c r="I12" i="81" l="1"/>
  <c r="I12" i="80"/>
  <c r="I31" i="80" s="1"/>
  <c r="I12" i="79"/>
  <c r="I31" i="79" s="1"/>
  <c r="I12" i="94"/>
  <c r="I31" i="94" s="1"/>
  <c r="I12" i="93"/>
  <c r="I31" i="93" s="1"/>
  <c r="I15" i="81"/>
  <c r="I15" i="80"/>
  <c r="I34" i="80" s="1"/>
  <c r="I15" i="79"/>
  <c r="I34" i="79" s="1"/>
  <c r="I15" i="94"/>
  <c r="I34" i="94" s="1"/>
  <c r="I15" i="93"/>
  <c r="I34" i="93" s="1"/>
  <c r="I21" i="80"/>
  <c r="I40" i="80" s="1"/>
  <c r="I21" i="81"/>
  <c r="I21" i="79"/>
  <c r="I40" i="79" s="1"/>
  <c r="I21" i="94"/>
  <c r="I40" i="94" s="1"/>
  <c r="I21" i="93"/>
  <c r="I40" i="93" s="1"/>
  <c r="I18" i="81"/>
  <c r="I18" i="80"/>
  <c r="I37" i="80" s="1"/>
  <c r="I18" i="79"/>
  <c r="I37" i="79" s="1"/>
  <c r="I18" i="94"/>
  <c r="I37" i="94" s="1"/>
  <c r="I18" i="93"/>
  <c r="I37" i="93" s="1"/>
  <c r="B6" i="94"/>
  <c r="B25" i="94" s="1"/>
  <c r="B5" i="94"/>
  <c r="B24" i="94" s="1"/>
  <c r="B6" i="93"/>
  <c r="B25" i="93" s="1"/>
  <c r="B5" i="93"/>
  <c r="B24" i="93" s="1"/>
  <c r="C7" i="18" l="1"/>
  <c r="C29" i="18" s="1"/>
  <c r="C7" i="74"/>
  <c r="C29" i="74" s="1"/>
  <c r="C7" i="85"/>
  <c r="C26" i="85" s="1"/>
  <c r="C7" i="86"/>
  <c r="C26" i="86" s="1"/>
  <c r="C7" i="75"/>
  <c r="AS8" i="81" l="1"/>
  <c r="AS8" i="80"/>
  <c r="AS27" i="80" s="1"/>
  <c r="AS8" i="79"/>
  <c r="AS27" i="79" s="1"/>
  <c r="AS8" i="93"/>
  <c r="AS27" i="93" s="1"/>
  <c r="AS8" i="94"/>
  <c r="AS27" i="94" s="1"/>
  <c r="AG8" i="81"/>
  <c r="AG8" i="80"/>
  <c r="AG27" i="80" s="1"/>
  <c r="AG8" i="79"/>
  <c r="AG27" i="79" s="1"/>
  <c r="AG8" i="94"/>
  <c r="AG27" i="94" s="1"/>
  <c r="AG8" i="93"/>
  <c r="AG27" i="93" s="1"/>
  <c r="C13" i="18"/>
  <c r="C35" i="18" s="1"/>
  <c r="C8" i="18"/>
  <c r="C30" i="18" s="1"/>
  <c r="AV8" i="81"/>
  <c r="AV8" i="80"/>
  <c r="AV27" i="80" s="1"/>
  <c r="AV8" i="79"/>
  <c r="AV27" i="79" s="1"/>
  <c r="AV8" i="94"/>
  <c r="AV27" i="94" s="1"/>
  <c r="AV8" i="93"/>
  <c r="AV27" i="93" s="1"/>
  <c r="AR8" i="81"/>
  <c r="AR8" i="80"/>
  <c r="AR27" i="80" s="1"/>
  <c r="AR8" i="79"/>
  <c r="AR27" i="79" s="1"/>
  <c r="AR8" i="94"/>
  <c r="AR27" i="94" s="1"/>
  <c r="AR8" i="93"/>
  <c r="AR27" i="93" s="1"/>
  <c r="AN8" i="81"/>
  <c r="AN8" i="79"/>
  <c r="AN27" i="79" s="1"/>
  <c r="AN8" i="80"/>
  <c r="AN27" i="80" s="1"/>
  <c r="AN8" i="94"/>
  <c r="AN27" i="94" s="1"/>
  <c r="AN8" i="93"/>
  <c r="AN27" i="93" s="1"/>
  <c r="AJ8" i="81"/>
  <c r="AJ8" i="80"/>
  <c r="AJ27" i="80" s="1"/>
  <c r="AJ8" i="79"/>
  <c r="AJ27" i="79" s="1"/>
  <c r="AJ8" i="94"/>
  <c r="AJ27" i="94" s="1"/>
  <c r="AJ8" i="93"/>
  <c r="AJ27" i="93" s="1"/>
  <c r="AF8" i="80"/>
  <c r="AF27" i="80" s="1"/>
  <c r="AF8" i="79"/>
  <c r="AF27" i="79" s="1"/>
  <c r="AF8" i="81"/>
  <c r="AF8" i="94"/>
  <c r="AF27" i="94" s="1"/>
  <c r="AF8" i="93"/>
  <c r="AF27" i="93" s="1"/>
  <c r="C10" i="18"/>
  <c r="C32" i="18" s="1"/>
  <c r="AW8" i="81"/>
  <c r="AW8" i="80"/>
  <c r="AW27" i="80" s="1"/>
  <c r="AW8" i="79"/>
  <c r="AW27" i="79" s="1"/>
  <c r="AW8" i="94"/>
  <c r="AW27" i="94" s="1"/>
  <c r="AW8" i="93"/>
  <c r="AW27" i="93" s="1"/>
  <c r="AO8" i="81"/>
  <c r="AO8" i="80"/>
  <c r="AO27" i="80" s="1"/>
  <c r="AO8" i="79"/>
  <c r="AO27" i="79" s="1"/>
  <c r="AO8" i="94"/>
  <c r="AO27" i="94" s="1"/>
  <c r="AO8" i="93"/>
  <c r="AO27" i="93" s="1"/>
  <c r="AC8" i="81"/>
  <c r="AC8" i="80"/>
  <c r="AC27" i="80" s="1"/>
  <c r="AC8" i="79"/>
  <c r="AC27" i="79" s="1"/>
  <c r="AC8" i="94"/>
  <c r="AC27" i="94" s="1"/>
  <c r="AC8" i="93"/>
  <c r="AC27" i="93" s="1"/>
  <c r="AU8" i="81"/>
  <c r="AU8" i="80"/>
  <c r="AU27" i="80" s="1"/>
  <c r="AU8" i="79"/>
  <c r="AU27" i="79" s="1"/>
  <c r="AU8" i="94"/>
  <c r="AU27" i="94" s="1"/>
  <c r="AU8" i="93"/>
  <c r="AU27" i="93" s="1"/>
  <c r="AQ8" i="81"/>
  <c r="AQ8" i="80"/>
  <c r="AQ27" i="80" s="1"/>
  <c r="AQ8" i="93"/>
  <c r="AQ27" i="93" s="1"/>
  <c r="AQ8" i="79"/>
  <c r="AQ27" i="79" s="1"/>
  <c r="AQ8" i="94"/>
  <c r="AQ27" i="94" s="1"/>
  <c r="AM8" i="81"/>
  <c r="AM8" i="80"/>
  <c r="AM27" i="80" s="1"/>
  <c r="AM8" i="79"/>
  <c r="AM27" i="79" s="1"/>
  <c r="AM8" i="94"/>
  <c r="AM27" i="94" s="1"/>
  <c r="AM8" i="93"/>
  <c r="AM27" i="93" s="1"/>
  <c r="AI8" i="81"/>
  <c r="AI8" i="80"/>
  <c r="AI27" i="80" s="1"/>
  <c r="AI8" i="79"/>
  <c r="AI27" i="79" s="1"/>
  <c r="AI8" i="93"/>
  <c r="AI27" i="93" s="1"/>
  <c r="AI8" i="94"/>
  <c r="AI27" i="94" s="1"/>
  <c r="AE8" i="81"/>
  <c r="AE8" i="80"/>
  <c r="AE27" i="80" s="1"/>
  <c r="AE8" i="79"/>
  <c r="AE27" i="79" s="1"/>
  <c r="AE8" i="94"/>
  <c r="AE27" i="94" s="1"/>
  <c r="AE8" i="93"/>
  <c r="AE27" i="93" s="1"/>
  <c r="C16" i="18"/>
  <c r="C38" i="18" s="1"/>
  <c r="AB8" i="81"/>
  <c r="AB8" i="80"/>
  <c r="AB27" i="80" s="1"/>
  <c r="AB8" i="79"/>
  <c r="AB27" i="79" s="1"/>
  <c r="AB8" i="94"/>
  <c r="AB27" i="94" s="1"/>
  <c r="AB8" i="93"/>
  <c r="AB27" i="93" s="1"/>
  <c r="AK8" i="81"/>
  <c r="AK8" i="80"/>
  <c r="AK27" i="80" s="1"/>
  <c r="AK8" i="79"/>
  <c r="AK27" i="79" s="1"/>
  <c r="AK8" i="94"/>
  <c r="AK27" i="94" s="1"/>
  <c r="AK8" i="93"/>
  <c r="AK27" i="93" s="1"/>
  <c r="AA8" i="81"/>
  <c r="AA8" i="80"/>
  <c r="AA27" i="80" s="1"/>
  <c r="AA8" i="79"/>
  <c r="AA27" i="79" s="1"/>
  <c r="AA8" i="93"/>
  <c r="AA27" i="93" s="1"/>
  <c r="AA8" i="94"/>
  <c r="AA27" i="94" s="1"/>
  <c r="AD9" i="81"/>
  <c r="AT8" i="81"/>
  <c r="AT8" i="80"/>
  <c r="AT27" i="80" s="1"/>
  <c r="AT8" i="79"/>
  <c r="AT27" i="79" s="1"/>
  <c r="AT8" i="94"/>
  <c r="AT27" i="94" s="1"/>
  <c r="AT8" i="93"/>
  <c r="AT27" i="93" s="1"/>
  <c r="AP8" i="81"/>
  <c r="AP8" i="80"/>
  <c r="AP27" i="80" s="1"/>
  <c r="AP8" i="79"/>
  <c r="AP27" i="79" s="1"/>
  <c r="AP8" i="94"/>
  <c r="AP27" i="94" s="1"/>
  <c r="AP8" i="93"/>
  <c r="AP27" i="93" s="1"/>
  <c r="AL8" i="81"/>
  <c r="AL8" i="80"/>
  <c r="AL27" i="80" s="1"/>
  <c r="AL8" i="79"/>
  <c r="AL27" i="79" s="1"/>
  <c r="AL8" i="94"/>
  <c r="AL27" i="94" s="1"/>
  <c r="AL8" i="93"/>
  <c r="AL27" i="93" s="1"/>
  <c r="AH8" i="81"/>
  <c r="AH8" i="80"/>
  <c r="AH27" i="80" s="1"/>
  <c r="AH8" i="79"/>
  <c r="AH27" i="79" s="1"/>
  <c r="AH8" i="94"/>
  <c r="AH27" i="94" s="1"/>
  <c r="AH8" i="93"/>
  <c r="AH27" i="93" s="1"/>
  <c r="AD8" i="81"/>
  <c r="AD8" i="80"/>
  <c r="AD27" i="80" s="1"/>
  <c r="AD8" i="79"/>
  <c r="AD27" i="79" s="1"/>
  <c r="AD8" i="94"/>
  <c r="AD27" i="94" s="1"/>
  <c r="AD8" i="93"/>
  <c r="AD27" i="93" s="1"/>
  <c r="C19" i="18"/>
  <c r="C41" i="18" s="1"/>
  <c r="C13" i="74"/>
  <c r="C35" i="74" s="1"/>
  <c r="C13" i="85"/>
  <c r="C32" i="85" s="1"/>
  <c r="C13" i="75"/>
  <c r="C13" i="86"/>
  <c r="C32" i="86" s="1"/>
  <c r="C8" i="85"/>
  <c r="C27" i="85" s="1"/>
  <c r="C8" i="74"/>
  <c r="C30" i="74" s="1"/>
  <c r="C8" i="75"/>
  <c r="C8" i="86"/>
  <c r="C27" i="86" s="1"/>
  <c r="C10" i="74"/>
  <c r="C32" i="74" s="1"/>
  <c r="C10" i="75"/>
  <c r="C10" i="86"/>
  <c r="C29" i="86" s="1"/>
  <c r="C10" i="85"/>
  <c r="C29" i="85" s="1"/>
  <c r="C16" i="74"/>
  <c r="C38" i="74" s="1"/>
  <c r="C16" i="75"/>
  <c r="C16" i="85"/>
  <c r="C35" i="85" s="1"/>
  <c r="C16" i="86"/>
  <c r="C35" i="86" s="1"/>
  <c r="C19" i="74"/>
  <c r="C41" i="74" s="1"/>
  <c r="C19" i="85"/>
  <c r="C38" i="85" s="1"/>
  <c r="C19" i="75"/>
  <c r="C19" i="86"/>
  <c r="C38" i="86" s="1"/>
  <c r="B5" i="37"/>
  <c r="B6" i="37"/>
  <c r="B5" i="36"/>
  <c r="B24" i="36" s="1"/>
  <c r="B6" i="36"/>
  <c r="B25" i="36" s="1"/>
  <c r="B5" i="35"/>
  <c r="B24" i="35" s="1"/>
  <c r="B6" i="35"/>
  <c r="B25" i="35" s="1"/>
  <c r="B5" i="53"/>
  <c r="B6" i="53"/>
  <c r="B5" i="52"/>
  <c r="B24" i="52" s="1"/>
  <c r="B6" i="52"/>
  <c r="B25" i="52" s="1"/>
  <c r="AD9" i="79" l="1"/>
  <c r="AD28" i="79" s="1"/>
  <c r="AD9" i="94"/>
  <c r="AD28" i="94" s="1"/>
  <c r="AD9" i="80"/>
  <c r="AD28" i="80" s="1"/>
  <c r="AD9" i="93"/>
  <c r="AD28" i="93" s="1"/>
  <c r="AE9" i="94"/>
  <c r="AE28" i="94" s="1"/>
  <c r="AE9" i="93"/>
  <c r="AE28" i="93" s="1"/>
  <c r="AE9" i="79"/>
  <c r="AE28" i="79" s="1"/>
  <c r="AE9" i="81"/>
  <c r="AE9" i="80"/>
  <c r="AE28" i="80" s="1"/>
  <c r="AB14" i="81"/>
  <c r="AB14" i="80"/>
  <c r="AB33" i="80" s="1"/>
  <c r="AB14" i="79"/>
  <c r="AB33" i="79" s="1"/>
  <c r="AB14" i="94"/>
  <c r="AB33" i="94" s="1"/>
  <c r="AB14" i="93"/>
  <c r="AB33" i="93" s="1"/>
  <c r="AK20" i="81"/>
  <c r="AK20" i="80"/>
  <c r="AK39" i="80" s="1"/>
  <c r="AK20" i="79"/>
  <c r="AK39" i="79" s="1"/>
  <c r="AK20" i="93"/>
  <c r="AK39" i="93" s="1"/>
  <c r="AK20" i="94"/>
  <c r="AK39" i="94" s="1"/>
  <c r="AO11" i="81"/>
  <c r="AO11" i="80"/>
  <c r="AO30" i="80" s="1"/>
  <c r="AO11" i="79"/>
  <c r="AO30" i="79" s="1"/>
  <c r="AO11" i="94"/>
  <c r="AO30" i="94" s="1"/>
  <c r="AO11" i="93"/>
  <c r="AO30" i="93" s="1"/>
  <c r="AG17" i="81"/>
  <c r="AG17" i="80"/>
  <c r="AG36" i="80" s="1"/>
  <c r="AG17" i="94"/>
  <c r="AG36" i="94" s="1"/>
  <c r="AG17" i="79"/>
  <c r="AG36" i="79" s="1"/>
  <c r="AG17" i="93"/>
  <c r="AG36" i="93" s="1"/>
  <c r="AP9" i="81"/>
  <c r="AP9" i="80"/>
  <c r="AP28" i="80" s="1"/>
  <c r="AP9" i="79"/>
  <c r="AP28" i="79" s="1"/>
  <c r="AP9" i="94"/>
  <c r="AP28" i="94" s="1"/>
  <c r="AP9" i="93"/>
  <c r="AP28" i="93" s="1"/>
  <c r="AC9" i="81"/>
  <c r="AC9" i="80"/>
  <c r="AC28" i="80" s="1"/>
  <c r="AC9" i="79"/>
  <c r="AC28" i="79" s="1"/>
  <c r="AC9" i="94"/>
  <c r="AC28" i="94" s="1"/>
  <c r="AC9" i="93"/>
  <c r="AC28" i="93" s="1"/>
  <c r="AU20" i="81"/>
  <c r="AU20" i="80"/>
  <c r="AU39" i="80" s="1"/>
  <c r="AU20" i="79"/>
  <c r="AU39" i="79" s="1"/>
  <c r="AU20" i="94"/>
  <c r="AU39" i="94" s="1"/>
  <c r="AU20" i="93"/>
  <c r="AU39" i="93" s="1"/>
  <c r="AI9" i="81"/>
  <c r="AI9" i="80"/>
  <c r="AI28" i="80" s="1"/>
  <c r="AI9" i="79"/>
  <c r="AI28" i="79" s="1"/>
  <c r="AI9" i="94"/>
  <c r="AI28" i="94" s="1"/>
  <c r="AI9" i="93"/>
  <c r="AI28" i="93" s="1"/>
  <c r="C11" i="18"/>
  <c r="C33" i="18" s="1"/>
  <c r="AB17" i="81"/>
  <c r="AB17" i="80"/>
  <c r="AB36" i="80" s="1"/>
  <c r="AB17" i="79"/>
  <c r="AB36" i="79" s="1"/>
  <c r="AB17" i="94"/>
  <c r="AB36" i="94" s="1"/>
  <c r="AB17" i="93"/>
  <c r="AB36" i="93" s="1"/>
  <c r="AT11" i="81"/>
  <c r="AT11" i="80"/>
  <c r="AT30" i="80" s="1"/>
  <c r="AT11" i="79"/>
  <c r="AT30" i="79" s="1"/>
  <c r="AT11" i="94"/>
  <c r="AT30" i="94" s="1"/>
  <c r="AT11" i="93"/>
  <c r="AT30" i="93" s="1"/>
  <c r="AM17" i="81"/>
  <c r="AM17" i="80"/>
  <c r="AM36" i="80" s="1"/>
  <c r="AM17" i="79"/>
  <c r="AM36" i="79" s="1"/>
  <c r="AM17" i="94"/>
  <c r="AM36" i="94" s="1"/>
  <c r="AM17" i="93"/>
  <c r="AM36" i="93" s="1"/>
  <c r="AO20" i="81"/>
  <c r="AO20" i="80"/>
  <c r="AO39" i="80" s="1"/>
  <c r="AO20" i="79"/>
  <c r="AO39" i="79" s="1"/>
  <c r="AO20" i="94"/>
  <c r="AO39" i="94" s="1"/>
  <c r="AO20" i="93"/>
  <c r="AO39" i="93" s="1"/>
  <c r="AC11" i="81"/>
  <c r="AC11" i="80"/>
  <c r="AC30" i="80" s="1"/>
  <c r="AC11" i="94"/>
  <c r="AC30" i="94" s="1"/>
  <c r="AC11" i="93"/>
  <c r="AC30" i="93" s="1"/>
  <c r="AC11" i="79"/>
  <c r="AC30" i="79" s="1"/>
  <c r="AW9" i="80"/>
  <c r="AW28" i="80" s="1"/>
  <c r="AW9" i="81"/>
  <c r="AW9" i="79"/>
  <c r="AW28" i="79" s="1"/>
  <c r="AW9" i="94"/>
  <c r="AW28" i="94" s="1"/>
  <c r="AW9" i="93"/>
  <c r="AW28" i="93" s="1"/>
  <c r="AS11" i="81"/>
  <c r="AS11" i="80"/>
  <c r="AS30" i="80" s="1"/>
  <c r="AS11" i="79"/>
  <c r="AS30" i="79" s="1"/>
  <c r="AS11" i="94"/>
  <c r="AS30" i="94" s="1"/>
  <c r="AS11" i="93"/>
  <c r="AS30" i="93" s="1"/>
  <c r="AK17" i="81"/>
  <c r="AK17" i="80"/>
  <c r="AK36" i="80" s="1"/>
  <c r="AK17" i="79"/>
  <c r="AK36" i="79" s="1"/>
  <c r="AK17" i="94"/>
  <c r="AK36" i="94" s="1"/>
  <c r="AK17" i="93"/>
  <c r="AK36" i="93" s="1"/>
  <c r="AQ20" i="80"/>
  <c r="AQ39" i="80" s="1"/>
  <c r="AQ20" i="79"/>
  <c r="AQ39" i="79" s="1"/>
  <c r="AQ20" i="94"/>
  <c r="AQ39" i="94" s="1"/>
  <c r="AQ20" i="81"/>
  <c r="AQ20" i="93"/>
  <c r="AQ39" i="93" s="1"/>
  <c r="AK14" i="81"/>
  <c r="AK14" i="80"/>
  <c r="AK33" i="80" s="1"/>
  <c r="AK14" i="79"/>
  <c r="AK33" i="79" s="1"/>
  <c r="AK14" i="94"/>
  <c r="AK33" i="94" s="1"/>
  <c r="AK14" i="93"/>
  <c r="AK33" i="93" s="1"/>
  <c r="AP14" i="81"/>
  <c r="AP14" i="80"/>
  <c r="AP33" i="80" s="1"/>
  <c r="AP14" i="79"/>
  <c r="AP33" i="79" s="1"/>
  <c r="AP14" i="94"/>
  <c r="AP33" i="94" s="1"/>
  <c r="AP14" i="93"/>
  <c r="AP33" i="93" s="1"/>
  <c r="AU9" i="81"/>
  <c r="AU9" i="80"/>
  <c r="AU28" i="80" s="1"/>
  <c r="AU9" i="79"/>
  <c r="AU28" i="79" s="1"/>
  <c r="AU9" i="94"/>
  <c r="AU28" i="94" s="1"/>
  <c r="AU9" i="93"/>
  <c r="AU28" i="93" s="1"/>
  <c r="AL11" i="81"/>
  <c r="AL11" i="80"/>
  <c r="AL30" i="80" s="1"/>
  <c r="AL11" i="79"/>
  <c r="AL30" i="79" s="1"/>
  <c r="AL11" i="94"/>
  <c r="AL30" i="94" s="1"/>
  <c r="AL11" i="93"/>
  <c r="AL30" i="93" s="1"/>
  <c r="AE17" i="81"/>
  <c r="AE17" i="80"/>
  <c r="AE36" i="80" s="1"/>
  <c r="AE17" i="79"/>
  <c r="AE36" i="79" s="1"/>
  <c r="AE17" i="93"/>
  <c r="AE36" i="93" s="1"/>
  <c r="AE17" i="94"/>
  <c r="AE36" i="94" s="1"/>
  <c r="AR11" i="80"/>
  <c r="AR30" i="80" s="1"/>
  <c r="AR11" i="81"/>
  <c r="AR11" i="79"/>
  <c r="AR30" i="79" s="1"/>
  <c r="AR11" i="94"/>
  <c r="AR30" i="94" s="1"/>
  <c r="AR11" i="93"/>
  <c r="AR30" i="93" s="1"/>
  <c r="AN17" i="81"/>
  <c r="AN17" i="80"/>
  <c r="AN36" i="80" s="1"/>
  <c r="AN17" i="79"/>
  <c r="AN36" i="79" s="1"/>
  <c r="AN17" i="94"/>
  <c r="AN36" i="94" s="1"/>
  <c r="AN17" i="93"/>
  <c r="AN36" i="93" s="1"/>
  <c r="AN9" i="81"/>
  <c r="AN9" i="80"/>
  <c r="AN28" i="80" s="1"/>
  <c r="AN9" i="79"/>
  <c r="AN28" i="79" s="1"/>
  <c r="AN9" i="94"/>
  <c r="AN28" i="94" s="1"/>
  <c r="AN9" i="93"/>
  <c r="AN28" i="93" s="1"/>
  <c r="AR17" i="81"/>
  <c r="AR17" i="80"/>
  <c r="AR36" i="80" s="1"/>
  <c r="AR17" i="79"/>
  <c r="AR36" i="79" s="1"/>
  <c r="AR17" i="94"/>
  <c r="AR36" i="94" s="1"/>
  <c r="AR17" i="93"/>
  <c r="AR36" i="93" s="1"/>
  <c r="AF9" i="81"/>
  <c r="AF9" i="80"/>
  <c r="AF28" i="80" s="1"/>
  <c r="AF9" i="79"/>
  <c r="AF28" i="79" s="1"/>
  <c r="AF9" i="94"/>
  <c r="AF28" i="94" s="1"/>
  <c r="AF9" i="93"/>
  <c r="AF28" i="93" s="1"/>
  <c r="AI11" i="81"/>
  <c r="AI11" i="80"/>
  <c r="AI30" i="80" s="1"/>
  <c r="AI11" i="79"/>
  <c r="AI30" i="79" s="1"/>
  <c r="AI11" i="94"/>
  <c r="AI30" i="94" s="1"/>
  <c r="AI11" i="93"/>
  <c r="AI30" i="93" s="1"/>
  <c r="AO9" i="81"/>
  <c r="AO9" i="79"/>
  <c r="AO28" i="79" s="1"/>
  <c r="AO9" i="80"/>
  <c r="AO28" i="80" s="1"/>
  <c r="AO9" i="94"/>
  <c r="AO28" i="94" s="1"/>
  <c r="AO9" i="93"/>
  <c r="AO28" i="93" s="1"/>
  <c r="AR9" i="81"/>
  <c r="AR9" i="80"/>
  <c r="AR28" i="80" s="1"/>
  <c r="AR9" i="79"/>
  <c r="AR28" i="79" s="1"/>
  <c r="AR9" i="93"/>
  <c r="AR28" i="93" s="1"/>
  <c r="AR9" i="94"/>
  <c r="AR28" i="94" s="1"/>
  <c r="AP20" i="81"/>
  <c r="AP20" i="80"/>
  <c r="AP39" i="80" s="1"/>
  <c r="AP20" i="79"/>
  <c r="AP39" i="79" s="1"/>
  <c r="AP20" i="94"/>
  <c r="AP39" i="94" s="1"/>
  <c r="AP20" i="93"/>
  <c r="AP39" i="93" s="1"/>
  <c r="AI14" i="81"/>
  <c r="AI14" i="80"/>
  <c r="AI33" i="80" s="1"/>
  <c r="AI14" i="79"/>
  <c r="AI33" i="79" s="1"/>
  <c r="AI14" i="94"/>
  <c r="AI33" i="94" s="1"/>
  <c r="AI14" i="93"/>
  <c r="AI33" i="93" s="1"/>
  <c r="AJ14" i="81"/>
  <c r="AJ14" i="80"/>
  <c r="AJ33" i="80" s="1"/>
  <c r="AJ14" i="79"/>
  <c r="AJ33" i="79" s="1"/>
  <c r="AJ14" i="94"/>
  <c r="AJ33" i="94" s="1"/>
  <c r="AJ14" i="93"/>
  <c r="AJ33" i="93" s="1"/>
  <c r="AD17" i="81"/>
  <c r="AD17" i="80"/>
  <c r="AD36" i="80" s="1"/>
  <c r="AD17" i="79"/>
  <c r="AD36" i="79" s="1"/>
  <c r="AD17" i="94"/>
  <c r="AD36" i="94" s="1"/>
  <c r="AD17" i="93"/>
  <c r="AD36" i="93" s="1"/>
  <c r="AD11" i="81"/>
  <c r="AD11" i="80"/>
  <c r="AD30" i="80" s="1"/>
  <c r="AD11" i="79"/>
  <c r="AD30" i="79" s="1"/>
  <c r="AD11" i="94"/>
  <c r="AD30" i="94" s="1"/>
  <c r="AD11" i="93"/>
  <c r="AD30" i="93" s="1"/>
  <c r="AK9" i="81"/>
  <c r="AK9" i="80"/>
  <c r="AK28" i="80" s="1"/>
  <c r="AK9" i="79"/>
  <c r="AK28" i="79" s="1"/>
  <c r="AK9" i="94"/>
  <c r="AK28" i="94" s="1"/>
  <c r="AK9" i="93"/>
  <c r="AK28" i="93" s="1"/>
  <c r="AW17" i="81"/>
  <c r="AW17" i="80"/>
  <c r="AW36" i="80" s="1"/>
  <c r="AW17" i="79"/>
  <c r="AW36" i="79" s="1"/>
  <c r="AW17" i="94"/>
  <c r="AW36" i="94" s="1"/>
  <c r="AW17" i="93"/>
  <c r="AW36" i="93" s="1"/>
  <c r="AG14" i="81"/>
  <c r="AG14" i="80"/>
  <c r="AG33" i="80" s="1"/>
  <c r="AG14" i="79"/>
  <c r="AG33" i="79" s="1"/>
  <c r="AG14" i="93"/>
  <c r="AG33" i="93" s="1"/>
  <c r="AG14" i="94"/>
  <c r="AG33" i="94" s="1"/>
  <c r="AW11" i="81"/>
  <c r="AW11" i="80"/>
  <c r="AW30" i="80" s="1"/>
  <c r="AW11" i="79"/>
  <c r="AW30" i="79" s="1"/>
  <c r="AW11" i="94"/>
  <c r="AW30" i="94" s="1"/>
  <c r="AW11" i="93"/>
  <c r="AW30" i="93" s="1"/>
  <c r="AF17" i="81"/>
  <c r="AF17" i="79"/>
  <c r="AF36" i="79" s="1"/>
  <c r="AF17" i="80"/>
  <c r="AF36" i="80" s="1"/>
  <c r="AF17" i="94"/>
  <c r="AF36" i="94" s="1"/>
  <c r="AF17" i="93"/>
  <c r="AF36" i="93" s="1"/>
  <c r="AJ17" i="81"/>
  <c r="AJ17" i="80"/>
  <c r="AJ36" i="80" s="1"/>
  <c r="AJ17" i="79"/>
  <c r="AJ36" i="79" s="1"/>
  <c r="AJ17" i="94"/>
  <c r="AJ36" i="94" s="1"/>
  <c r="AJ17" i="93"/>
  <c r="AJ36" i="93" s="1"/>
  <c r="AF11" i="81"/>
  <c r="AF11" i="80"/>
  <c r="AF30" i="80" s="1"/>
  <c r="AF11" i="79"/>
  <c r="AF30" i="79" s="1"/>
  <c r="AF11" i="94"/>
  <c r="AF30" i="94" s="1"/>
  <c r="AF11" i="93"/>
  <c r="AF30" i="93" s="1"/>
  <c r="AJ11" i="81"/>
  <c r="AJ11" i="80"/>
  <c r="AJ30" i="80" s="1"/>
  <c r="AJ11" i="79"/>
  <c r="AJ30" i="79" s="1"/>
  <c r="AJ11" i="94"/>
  <c r="AJ30" i="94" s="1"/>
  <c r="AJ11" i="93"/>
  <c r="AJ30" i="93" s="1"/>
  <c r="AL20" i="81"/>
  <c r="AL20" i="80"/>
  <c r="AL39" i="80" s="1"/>
  <c r="AL20" i="79"/>
  <c r="AL39" i="79" s="1"/>
  <c r="AL20" i="94"/>
  <c r="AL39" i="94" s="1"/>
  <c r="AL20" i="93"/>
  <c r="AL39" i="93" s="1"/>
  <c r="AQ17" i="81"/>
  <c r="AQ17" i="80"/>
  <c r="AQ36" i="80" s="1"/>
  <c r="AQ17" i="79"/>
  <c r="AQ36" i="79" s="1"/>
  <c r="AQ17" i="93"/>
  <c r="AQ36" i="93" s="1"/>
  <c r="AQ17" i="94"/>
  <c r="AQ36" i="94" s="1"/>
  <c r="AC14" i="81"/>
  <c r="AC14" i="80"/>
  <c r="AC33" i="80" s="1"/>
  <c r="AC14" i="79"/>
  <c r="AC33" i="79" s="1"/>
  <c r="AC14" i="94"/>
  <c r="AC33" i="94" s="1"/>
  <c r="AC14" i="93"/>
  <c r="AC33" i="93" s="1"/>
  <c r="AE20" i="81"/>
  <c r="AE20" i="80"/>
  <c r="AE39" i="80" s="1"/>
  <c r="AE20" i="79"/>
  <c r="AE39" i="79" s="1"/>
  <c r="AE20" i="94"/>
  <c r="AE39" i="94" s="1"/>
  <c r="AE20" i="93"/>
  <c r="AE39" i="93" s="1"/>
  <c r="C17" i="18"/>
  <c r="C39" i="18" s="1"/>
  <c r="AN20" i="81"/>
  <c r="AN20" i="80"/>
  <c r="AN39" i="80" s="1"/>
  <c r="AN20" i="79"/>
  <c r="AN39" i="79" s="1"/>
  <c r="AN20" i="94"/>
  <c r="AN39" i="94" s="1"/>
  <c r="AN20" i="93"/>
  <c r="AN39" i="93" s="1"/>
  <c r="AT20" i="81"/>
  <c r="AT20" i="80"/>
  <c r="AT39" i="80" s="1"/>
  <c r="AT20" i="79"/>
  <c r="AT39" i="79" s="1"/>
  <c r="AT20" i="94"/>
  <c r="AT39" i="94" s="1"/>
  <c r="AT20" i="93"/>
  <c r="AT39" i="93" s="1"/>
  <c r="AW20" i="81"/>
  <c r="AW20" i="80"/>
  <c r="AW39" i="80" s="1"/>
  <c r="AW20" i="79"/>
  <c r="AW39" i="79" s="1"/>
  <c r="AW20" i="93"/>
  <c r="AW39" i="93" s="1"/>
  <c r="AW20" i="94"/>
  <c r="AW39" i="94" s="1"/>
  <c r="AM20" i="81"/>
  <c r="AM20" i="80"/>
  <c r="AM39" i="80" s="1"/>
  <c r="AM20" i="79"/>
  <c r="AM39" i="79" s="1"/>
  <c r="AM20" i="94"/>
  <c r="AM39" i="94" s="1"/>
  <c r="AM20" i="93"/>
  <c r="AM39" i="93" s="1"/>
  <c r="AQ11" i="81"/>
  <c r="AQ11" i="80"/>
  <c r="AQ30" i="80" s="1"/>
  <c r="AQ11" i="79"/>
  <c r="AQ30" i="79" s="1"/>
  <c r="AQ11" i="93"/>
  <c r="AQ30" i="93" s="1"/>
  <c r="AQ11" i="94"/>
  <c r="AQ30" i="94" s="1"/>
  <c r="AV9" i="81"/>
  <c r="AV9" i="80"/>
  <c r="AV28" i="80" s="1"/>
  <c r="AV9" i="79"/>
  <c r="AV28" i="79" s="1"/>
  <c r="AV9" i="94"/>
  <c r="AV28" i="94" s="1"/>
  <c r="AV9" i="93"/>
  <c r="AV28" i="93" s="1"/>
  <c r="AN14" i="81"/>
  <c r="AN14" i="80"/>
  <c r="AN33" i="80" s="1"/>
  <c r="AN14" i="79"/>
  <c r="AN33" i="79" s="1"/>
  <c r="AN14" i="94"/>
  <c r="AN33" i="94" s="1"/>
  <c r="AN14" i="93"/>
  <c r="AN33" i="93" s="1"/>
  <c r="AG9" i="81"/>
  <c r="AG9" i="80"/>
  <c r="AG28" i="80" s="1"/>
  <c r="AG9" i="79"/>
  <c r="AG28" i="79" s="1"/>
  <c r="AG9" i="94"/>
  <c r="AG28" i="94" s="1"/>
  <c r="AG9" i="93"/>
  <c r="AG28" i="93" s="1"/>
  <c r="AL14" i="81"/>
  <c r="AL14" i="80"/>
  <c r="AL33" i="80" s="1"/>
  <c r="AL14" i="79"/>
  <c r="AL33" i="79" s="1"/>
  <c r="AL14" i="94"/>
  <c r="AL33" i="94" s="1"/>
  <c r="AL14" i="93"/>
  <c r="AL33" i="93" s="1"/>
  <c r="AH9" i="81"/>
  <c r="AH9" i="80"/>
  <c r="AH28" i="80" s="1"/>
  <c r="AH9" i="79"/>
  <c r="AH28" i="79" s="1"/>
  <c r="AH9" i="94"/>
  <c r="AH28" i="94" s="1"/>
  <c r="AH9" i="93"/>
  <c r="AH28" i="93" s="1"/>
  <c r="AD20" i="81"/>
  <c r="AD20" i="80"/>
  <c r="AD39" i="80" s="1"/>
  <c r="AD20" i="79"/>
  <c r="AD39" i="79" s="1"/>
  <c r="AD20" i="94"/>
  <c r="AD39" i="94" s="1"/>
  <c r="AD20" i="93"/>
  <c r="AD39" i="93" s="1"/>
  <c r="AE11" i="81"/>
  <c r="AE11" i="80"/>
  <c r="AE30" i="80" s="1"/>
  <c r="AE11" i="79"/>
  <c r="AE30" i="79" s="1"/>
  <c r="AE11" i="93"/>
  <c r="AE30" i="93" s="1"/>
  <c r="AE11" i="94"/>
  <c r="AE30" i="94" s="1"/>
  <c r="AB20" i="81"/>
  <c r="AB20" i="80"/>
  <c r="AB39" i="80" s="1"/>
  <c r="AB20" i="79"/>
  <c r="AB39" i="79" s="1"/>
  <c r="AB20" i="94"/>
  <c r="AB39" i="94" s="1"/>
  <c r="AB20" i="93"/>
  <c r="AB39" i="93" s="1"/>
  <c r="AT14" i="81"/>
  <c r="AT14" i="80"/>
  <c r="AT33" i="80" s="1"/>
  <c r="AT14" i="79"/>
  <c r="AT33" i="79" s="1"/>
  <c r="AT14" i="94"/>
  <c r="AT33" i="94" s="1"/>
  <c r="AT14" i="93"/>
  <c r="AT33" i="93" s="1"/>
  <c r="AS20" i="81"/>
  <c r="AS20" i="80"/>
  <c r="AS39" i="80" s="1"/>
  <c r="AS20" i="79"/>
  <c r="AS39" i="79" s="1"/>
  <c r="AS20" i="93"/>
  <c r="AS39" i="93" s="1"/>
  <c r="AS20" i="94"/>
  <c r="AS39" i="94" s="1"/>
  <c r="AC17" i="81"/>
  <c r="AC17" i="80"/>
  <c r="AC36" i="80" s="1"/>
  <c r="AC17" i="79"/>
  <c r="AC36" i="79" s="1"/>
  <c r="AC17" i="94"/>
  <c r="AC36" i="94" s="1"/>
  <c r="AC17" i="93"/>
  <c r="AC36" i="93" s="1"/>
  <c r="AG11" i="81"/>
  <c r="AG11" i="80"/>
  <c r="AG30" i="80" s="1"/>
  <c r="AG11" i="79"/>
  <c r="AG30" i="79" s="1"/>
  <c r="AG11" i="94"/>
  <c r="AG30" i="94" s="1"/>
  <c r="AG11" i="93"/>
  <c r="AG30" i="93" s="1"/>
  <c r="AM14" i="81"/>
  <c r="AM14" i="80"/>
  <c r="AM33" i="80" s="1"/>
  <c r="AM14" i="79"/>
  <c r="AM33" i="79" s="1"/>
  <c r="AM14" i="94"/>
  <c r="AM33" i="94" s="1"/>
  <c r="AM14" i="93"/>
  <c r="AM33" i="93" s="1"/>
  <c r="AO17" i="81"/>
  <c r="AO17" i="80"/>
  <c r="AO36" i="80" s="1"/>
  <c r="AO17" i="79"/>
  <c r="AO36" i="79" s="1"/>
  <c r="AO17" i="94"/>
  <c r="AO36" i="94" s="1"/>
  <c r="AO17" i="93"/>
  <c r="AO36" i="93" s="1"/>
  <c r="AO14" i="81"/>
  <c r="AO14" i="80"/>
  <c r="AO33" i="80" s="1"/>
  <c r="AO14" i="79"/>
  <c r="AO33" i="79" s="1"/>
  <c r="AO14" i="93"/>
  <c r="AO33" i="93" s="1"/>
  <c r="AO14" i="94"/>
  <c r="AO33" i="94" s="1"/>
  <c r="AT9" i="81"/>
  <c r="AT9" i="80"/>
  <c r="AT28" i="80" s="1"/>
  <c r="AT9" i="79"/>
  <c r="AT28" i="79" s="1"/>
  <c r="AT9" i="94"/>
  <c r="AT28" i="94" s="1"/>
  <c r="AT9" i="93"/>
  <c r="AT28" i="93" s="1"/>
  <c r="AV17" i="81"/>
  <c r="AV17" i="80"/>
  <c r="AV36" i="80" s="1"/>
  <c r="AV17" i="79"/>
  <c r="AV36" i="79" s="1"/>
  <c r="AV17" i="94"/>
  <c r="AV36" i="94" s="1"/>
  <c r="AV17" i="93"/>
  <c r="AV36" i="93" s="1"/>
  <c r="AP17" i="81"/>
  <c r="AP17" i="80"/>
  <c r="AP36" i="80" s="1"/>
  <c r="AP17" i="79"/>
  <c r="AP36" i="79" s="1"/>
  <c r="AP17" i="94"/>
  <c r="AP36" i="94" s="1"/>
  <c r="AP17" i="93"/>
  <c r="AP36" i="93" s="1"/>
  <c r="AI20" i="81"/>
  <c r="AI20" i="79"/>
  <c r="AI39" i="79" s="1"/>
  <c r="AI20" i="80"/>
  <c r="AI39" i="80" s="1"/>
  <c r="AI20" i="94"/>
  <c r="AI39" i="94" s="1"/>
  <c r="AI20" i="93"/>
  <c r="AI39" i="93" s="1"/>
  <c r="AE14" i="81"/>
  <c r="AE14" i="80"/>
  <c r="AE33" i="80" s="1"/>
  <c r="AE14" i="79"/>
  <c r="AE33" i="79" s="1"/>
  <c r="AE14" i="94"/>
  <c r="AE33" i="94" s="1"/>
  <c r="AE14" i="93"/>
  <c r="AE33" i="93" s="1"/>
  <c r="AU11" i="81"/>
  <c r="AU11" i="80"/>
  <c r="AU30" i="80" s="1"/>
  <c r="AU11" i="79"/>
  <c r="AU30" i="79" s="1"/>
  <c r="AU11" i="93"/>
  <c r="AU30" i="93" s="1"/>
  <c r="AU11" i="94"/>
  <c r="AU30" i="94" s="1"/>
  <c r="AF20" i="81"/>
  <c r="AF20" i="80"/>
  <c r="AF39" i="80" s="1"/>
  <c r="AF20" i="79"/>
  <c r="AF39" i="79" s="1"/>
  <c r="AF20" i="94"/>
  <c r="AF39" i="94" s="1"/>
  <c r="AF20" i="93"/>
  <c r="AF39" i="93" s="1"/>
  <c r="AR14" i="81"/>
  <c r="AR14" i="80"/>
  <c r="AR33" i="80" s="1"/>
  <c r="AR14" i="79"/>
  <c r="AR33" i="79" s="1"/>
  <c r="AR14" i="94"/>
  <c r="AR33" i="94" s="1"/>
  <c r="AR14" i="93"/>
  <c r="AR33" i="93" s="1"/>
  <c r="AI17" i="81"/>
  <c r="AI17" i="80"/>
  <c r="AI36" i="80" s="1"/>
  <c r="AI17" i="79"/>
  <c r="AI36" i="79" s="1"/>
  <c r="AI17" i="93"/>
  <c r="AI36" i="93" s="1"/>
  <c r="AI17" i="94"/>
  <c r="AI36" i="94" s="1"/>
  <c r="AS9" i="81"/>
  <c r="AS9" i="80"/>
  <c r="AS28" i="80" s="1"/>
  <c r="AS9" i="79"/>
  <c r="AS28" i="79" s="1"/>
  <c r="AS9" i="94"/>
  <c r="AS28" i="94" s="1"/>
  <c r="AS9" i="93"/>
  <c r="AS28" i="93" s="1"/>
  <c r="C14" i="18"/>
  <c r="C36" i="18" s="1"/>
  <c r="AQ9" i="80"/>
  <c r="AQ28" i="80" s="1"/>
  <c r="AQ9" i="81"/>
  <c r="AQ9" i="79"/>
  <c r="AQ28" i="79" s="1"/>
  <c r="AQ9" i="94"/>
  <c r="AQ28" i="94" s="1"/>
  <c r="AQ9" i="93"/>
  <c r="AQ28" i="93" s="1"/>
  <c r="AV11" i="81"/>
  <c r="AV11" i="80"/>
  <c r="AV30" i="80" s="1"/>
  <c r="AV11" i="79"/>
  <c r="AV30" i="79" s="1"/>
  <c r="AV11" i="94"/>
  <c r="AV30" i="94" s="1"/>
  <c r="AV11" i="93"/>
  <c r="AV30" i="93" s="1"/>
  <c r="AH11" i="81"/>
  <c r="AH11" i="80"/>
  <c r="AH30" i="80" s="1"/>
  <c r="AH11" i="79"/>
  <c r="AH30" i="79" s="1"/>
  <c r="AH11" i="94"/>
  <c r="AH30" i="94" s="1"/>
  <c r="AH11" i="93"/>
  <c r="AH30" i="93" s="1"/>
  <c r="AH14" i="81"/>
  <c r="AH14" i="79"/>
  <c r="AH33" i="79" s="1"/>
  <c r="AH14" i="80"/>
  <c r="AH33" i="80" s="1"/>
  <c r="AH14" i="94"/>
  <c r="AH33" i="94" s="1"/>
  <c r="AH14" i="93"/>
  <c r="AH33" i="93" s="1"/>
  <c r="AB11" i="81"/>
  <c r="AB11" i="80"/>
  <c r="AB30" i="80" s="1"/>
  <c r="AB11" i="79"/>
  <c r="AB30" i="79" s="1"/>
  <c r="AB11" i="94"/>
  <c r="AB30" i="94" s="1"/>
  <c r="AB11" i="93"/>
  <c r="AB30" i="93" s="1"/>
  <c r="AT17" i="81"/>
  <c r="AT17" i="80"/>
  <c r="AT36" i="80" s="1"/>
  <c r="AT17" i="79"/>
  <c r="AT36" i="79" s="1"/>
  <c r="AT17" i="94"/>
  <c r="AT36" i="94" s="1"/>
  <c r="AT17" i="93"/>
  <c r="AT36" i="93" s="1"/>
  <c r="AG20" i="81"/>
  <c r="AG20" i="80"/>
  <c r="AG39" i="80" s="1"/>
  <c r="AG20" i="93"/>
  <c r="AG39" i="93" s="1"/>
  <c r="AG20" i="79"/>
  <c r="AG39" i="79" s="1"/>
  <c r="AG20" i="94"/>
  <c r="AG39" i="94" s="1"/>
  <c r="AM9" i="81"/>
  <c r="AM9" i="80"/>
  <c r="AM28" i="80" s="1"/>
  <c r="AM9" i="79"/>
  <c r="AM28" i="79" s="1"/>
  <c r="AM9" i="94"/>
  <c r="AM28" i="94" s="1"/>
  <c r="AM9" i="93"/>
  <c r="AM28" i="93" s="1"/>
  <c r="AW14" i="81"/>
  <c r="AW14" i="80"/>
  <c r="AW33" i="80" s="1"/>
  <c r="AW14" i="79"/>
  <c r="AW33" i="79" s="1"/>
  <c r="AW14" i="93"/>
  <c r="AW33" i="93" s="1"/>
  <c r="AW14" i="94"/>
  <c r="AW33" i="94" s="1"/>
  <c r="AK11" i="81"/>
  <c r="AK11" i="80"/>
  <c r="AK30" i="80" s="1"/>
  <c r="AK11" i="79"/>
  <c r="AK30" i="79" s="1"/>
  <c r="AK11" i="94"/>
  <c r="AK30" i="94" s="1"/>
  <c r="AK11" i="93"/>
  <c r="AK30" i="93" s="1"/>
  <c r="AQ14" i="81"/>
  <c r="AQ14" i="80"/>
  <c r="AQ33" i="80" s="1"/>
  <c r="AQ14" i="79"/>
  <c r="AQ33" i="79" s="1"/>
  <c r="AQ14" i="94"/>
  <c r="AQ33" i="94" s="1"/>
  <c r="AQ14" i="93"/>
  <c r="AQ33" i="93" s="1"/>
  <c r="AS17" i="81"/>
  <c r="AS17" i="80"/>
  <c r="AS36" i="80" s="1"/>
  <c r="AS17" i="79"/>
  <c r="AS36" i="79" s="1"/>
  <c r="AS17" i="94"/>
  <c r="AS36" i="94" s="1"/>
  <c r="AS17" i="93"/>
  <c r="AS36" i="93" s="1"/>
  <c r="AC20" i="81"/>
  <c r="AC20" i="80"/>
  <c r="AC39" i="80" s="1"/>
  <c r="AC20" i="79"/>
  <c r="AC39" i="79" s="1"/>
  <c r="AC20" i="93"/>
  <c r="AC39" i="93" s="1"/>
  <c r="AC20" i="94"/>
  <c r="AC39" i="94" s="1"/>
  <c r="AS14" i="81"/>
  <c r="AS14" i="80"/>
  <c r="AS33" i="80" s="1"/>
  <c r="AS14" i="79"/>
  <c r="AS33" i="79" s="1"/>
  <c r="AS14" i="94"/>
  <c r="AS33" i="94" s="1"/>
  <c r="AS14" i="93"/>
  <c r="AS33" i="93" s="1"/>
  <c r="AM11" i="80"/>
  <c r="AM30" i="80" s="1"/>
  <c r="AM11" i="81"/>
  <c r="AM11" i="79"/>
  <c r="AM30" i="79" s="1"/>
  <c r="AM11" i="94"/>
  <c r="AM30" i="94" s="1"/>
  <c r="AM11" i="93"/>
  <c r="AM30" i="93" s="1"/>
  <c r="AB9" i="81"/>
  <c r="AB9" i="80"/>
  <c r="AB28" i="80" s="1"/>
  <c r="AB9" i="79"/>
  <c r="AB28" i="79" s="1"/>
  <c r="AB9" i="93"/>
  <c r="AB28" i="93" s="1"/>
  <c r="AB9" i="94"/>
  <c r="AB28" i="94" s="1"/>
  <c r="AP11" i="81"/>
  <c r="AP11" i="79"/>
  <c r="AP30" i="79" s="1"/>
  <c r="AP11" i="80"/>
  <c r="AP30" i="80" s="1"/>
  <c r="AP11" i="94"/>
  <c r="AP30" i="94" s="1"/>
  <c r="AP11" i="93"/>
  <c r="AP30" i="93" s="1"/>
  <c r="AR20" i="81"/>
  <c r="AR20" i="80"/>
  <c r="AR39" i="80" s="1"/>
  <c r="AR20" i="79"/>
  <c r="AR39" i="79" s="1"/>
  <c r="AR20" i="94"/>
  <c r="AR39" i="94" s="1"/>
  <c r="AR20" i="93"/>
  <c r="AR39" i="93" s="1"/>
  <c r="AV14" i="81"/>
  <c r="AV14" i="80"/>
  <c r="AV33" i="80" s="1"/>
  <c r="AV14" i="79"/>
  <c r="AV33" i="79" s="1"/>
  <c r="AV14" i="94"/>
  <c r="AV33" i="94" s="1"/>
  <c r="AV14" i="93"/>
  <c r="AV33" i="93" s="1"/>
  <c r="AJ20" i="81"/>
  <c r="AJ20" i="80"/>
  <c r="AJ39" i="80" s="1"/>
  <c r="AJ20" i="79"/>
  <c r="AJ39" i="79" s="1"/>
  <c r="AJ20" i="94"/>
  <c r="AJ39" i="94" s="1"/>
  <c r="AJ20" i="93"/>
  <c r="AJ39" i="93" s="1"/>
  <c r="AF14" i="81"/>
  <c r="AF14" i="80"/>
  <c r="AF33" i="80" s="1"/>
  <c r="AF14" i="79"/>
  <c r="AF33" i="79" s="1"/>
  <c r="AF14" i="94"/>
  <c r="AF33" i="94" s="1"/>
  <c r="AF14" i="93"/>
  <c r="AF33" i="93" s="1"/>
  <c r="AV20" i="81"/>
  <c r="AV20" i="80"/>
  <c r="AV39" i="80" s="1"/>
  <c r="AV20" i="79"/>
  <c r="AV39" i="79" s="1"/>
  <c r="AV20" i="94"/>
  <c r="AV39" i="94" s="1"/>
  <c r="AV20" i="93"/>
  <c r="AV39" i="93" s="1"/>
  <c r="AU17" i="81"/>
  <c r="AU17" i="80"/>
  <c r="AU36" i="80" s="1"/>
  <c r="AU17" i="79"/>
  <c r="AU36" i="79" s="1"/>
  <c r="AU17" i="93"/>
  <c r="AU36" i="93" s="1"/>
  <c r="AU17" i="94"/>
  <c r="AU36" i="94" s="1"/>
  <c r="C20" i="18"/>
  <c r="C42" i="18" s="1"/>
  <c r="AJ9" i="81"/>
  <c r="AJ9" i="80"/>
  <c r="AJ28" i="80" s="1"/>
  <c r="AJ9" i="79"/>
  <c r="AJ28" i="79" s="1"/>
  <c r="AJ9" i="93"/>
  <c r="AJ28" i="93" s="1"/>
  <c r="AJ9" i="94"/>
  <c r="AJ28" i="94" s="1"/>
  <c r="AH17" i="81"/>
  <c r="AH17" i="80"/>
  <c r="AH36" i="80" s="1"/>
  <c r="AH17" i="79"/>
  <c r="AH36" i="79" s="1"/>
  <c r="AH17" i="94"/>
  <c r="AH36" i="94" s="1"/>
  <c r="AH17" i="93"/>
  <c r="AH36" i="93" s="1"/>
  <c r="AN11" i="81"/>
  <c r="AN11" i="80"/>
  <c r="AN30" i="80" s="1"/>
  <c r="AN11" i="79"/>
  <c r="AN30" i="79" s="1"/>
  <c r="AN11" i="94"/>
  <c r="AN30" i="94" s="1"/>
  <c r="AN11" i="93"/>
  <c r="AN30" i="93" s="1"/>
  <c r="AU14" i="81"/>
  <c r="AU14" i="80"/>
  <c r="AU33" i="80" s="1"/>
  <c r="AU14" i="94"/>
  <c r="AU33" i="94" s="1"/>
  <c r="AU14" i="79"/>
  <c r="AU33" i="79" s="1"/>
  <c r="AU14" i="93"/>
  <c r="AU33" i="93" s="1"/>
  <c r="AH20" i="81"/>
  <c r="AH20" i="80"/>
  <c r="AH39" i="80" s="1"/>
  <c r="AH20" i="79"/>
  <c r="AH39" i="79" s="1"/>
  <c r="AH20" i="94"/>
  <c r="AH39" i="94" s="1"/>
  <c r="AH20" i="93"/>
  <c r="AH39" i="93" s="1"/>
  <c r="AL17" i="81"/>
  <c r="AL17" i="80"/>
  <c r="AL36" i="80" s="1"/>
  <c r="AL17" i="79"/>
  <c r="AL36" i="79" s="1"/>
  <c r="AL17" i="94"/>
  <c r="AL36" i="94" s="1"/>
  <c r="AL17" i="93"/>
  <c r="AL36" i="93" s="1"/>
  <c r="AL9" i="80"/>
  <c r="AL28" i="80" s="1"/>
  <c r="AL9" i="81"/>
  <c r="AL9" i="79"/>
  <c r="AL28" i="79" s="1"/>
  <c r="AL9" i="94"/>
  <c r="AL28" i="94" s="1"/>
  <c r="AL9" i="93"/>
  <c r="AL28" i="93" s="1"/>
  <c r="AD14" i="81"/>
  <c r="AD14" i="80"/>
  <c r="AD33" i="80" s="1"/>
  <c r="AD14" i="79"/>
  <c r="AD33" i="79" s="1"/>
  <c r="AD14" i="94"/>
  <c r="AD33" i="94" s="1"/>
  <c r="AD14" i="93"/>
  <c r="AD33" i="93" s="1"/>
  <c r="C17" i="74"/>
  <c r="C39" i="74" s="1"/>
  <c r="C17" i="75"/>
  <c r="C17" i="85"/>
  <c r="C36" i="85" s="1"/>
  <c r="C17" i="86"/>
  <c r="C36" i="86" s="1"/>
  <c r="C14" i="85"/>
  <c r="C33" i="85" s="1"/>
  <c r="C14" i="74"/>
  <c r="C36" i="74" s="1"/>
  <c r="C14" i="86"/>
  <c r="C33" i="86" s="1"/>
  <c r="C14" i="75"/>
  <c r="C20" i="85"/>
  <c r="C39" i="85" s="1"/>
  <c r="C20" i="74"/>
  <c r="C42" i="74" s="1"/>
  <c r="C20" i="86"/>
  <c r="C39" i="86" s="1"/>
  <c r="C20" i="75"/>
  <c r="C11" i="75"/>
  <c r="C11" i="85"/>
  <c r="C30" i="85" s="1"/>
  <c r="C11" i="74"/>
  <c r="C33" i="74" s="1"/>
  <c r="C11" i="86"/>
  <c r="C30" i="86" s="1"/>
  <c r="B5" i="51"/>
  <c r="B24" i="51" s="1"/>
  <c r="B6" i="51"/>
  <c r="B25" i="51" s="1"/>
  <c r="C6" i="78"/>
  <c r="C25" i="78" s="1"/>
  <c r="C6" i="77"/>
  <c r="C25" i="77" s="1"/>
  <c r="C5" i="77"/>
  <c r="C24" i="77" s="1"/>
  <c r="B5" i="78"/>
  <c r="B24" i="78" s="1"/>
  <c r="B6" i="78"/>
  <c r="B25" i="78" s="1"/>
  <c r="AS18" i="81" l="1"/>
  <c r="AS18" i="80"/>
  <c r="AS37" i="80" s="1"/>
  <c r="AS18" i="79"/>
  <c r="AS37" i="79" s="1"/>
  <c r="AS18" i="94"/>
  <c r="AS37" i="94" s="1"/>
  <c r="AS18" i="93"/>
  <c r="AS37" i="93" s="1"/>
  <c r="AG12" i="81"/>
  <c r="AG12" i="80"/>
  <c r="AG31" i="80" s="1"/>
  <c r="AG12" i="79"/>
  <c r="AG31" i="79" s="1"/>
  <c r="AG12" i="94"/>
  <c r="AG31" i="94" s="1"/>
  <c r="AG12" i="93"/>
  <c r="AG31" i="93" s="1"/>
  <c r="AB18" i="81"/>
  <c r="AB18" i="80"/>
  <c r="AB37" i="80" s="1"/>
  <c r="AB18" i="79"/>
  <c r="AB37" i="79" s="1"/>
  <c r="AB18" i="93"/>
  <c r="AB37" i="93" s="1"/>
  <c r="AB18" i="94"/>
  <c r="AB37" i="94" s="1"/>
  <c r="AW18" i="81"/>
  <c r="AW18" i="80"/>
  <c r="AW37" i="80" s="1"/>
  <c r="AW18" i="79"/>
  <c r="AW37" i="79" s="1"/>
  <c r="AW18" i="94"/>
  <c r="AW37" i="94" s="1"/>
  <c r="AW18" i="93"/>
  <c r="AW37" i="93" s="1"/>
  <c r="AI15" i="81"/>
  <c r="AI15" i="80"/>
  <c r="AI34" i="80" s="1"/>
  <c r="AI15" i="79"/>
  <c r="AI34" i="79" s="1"/>
  <c r="AI15" i="94"/>
  <c r="AI34" i="94" s="1"/>
  <c r="AI15" i="93"/>
  <c r="AI34" i="93" s="1"/>
  <c r="AP15" i="80"/>
  <c r="AP34" i="80" s="1"/>
  <c r="AP15" i="81"/>
  <c r="AP15" i="79"/>
  <c r="AP34" i="79" s="1"/>
  <c r="AP15" i="93"/>
  <c r="AP34" i="93" s="1"/>
  <c r="AP15" i="94"/>
  <c r="AP34" i="94" s="1"/>
  <c r="AQ15" i="81"/>
  <c r="AQ15" i="80"/>
  <c r="AQ34" i="80" s="1"/>
  <c r="AQ15" i="79"/>
  <c r="AQ34" i="79" s="1"/>
  <c r="AQ15" i="94"/>
  <c r="AQ34" i="94" s="1"/>
  <c r="AQ15" i="93"/>
  <c r="AQ34" i="93" s="1"/>
  <c r="AT18" i="81"/>
  <c r="AT18" i="80"/>
  <c r="AT37" i="80" s="1"/>
  <c r="AT18" i="79"/>
  <c r="AT37" i="79" s="1"/>
  <c r="AT18" i="94"/>
  <c r="AT37" i="94" s="1"/>
  <c r="AT18" i="93"/>
  <c r="AT37" i="93" s="1"/>
  <c r="AC15" i="81"/>
  <c r="AC15" i="80"/>
  <c r="AC34" i="80" s="1"/>
  <c r="AC15" i="79"/>
  <c r="AC34" i="79" s="1"/>
  <c r="AC15" i="94"/>
  <c r="AC34" i="94" s="1"/>
  <c r="AC15" i="93"/>
  <c r="AC34" i="93" s="1"/>
  <c r="AC18" i="81"/>
  <c r="AC18" i="80"/>
  <c r="AC37" i="80" s="1"/>
  <c r="AC18" i="79"/>
  <c r="AC37" i="79" s="1"/>
  <c r="AC18" i="94"/>
  <c r="AC37" i="94" s="1"/>
  <c r="AC18" i="93"/>
  <c r="AC37" i="93" s="1"/>
  <c r="AB21" i="81"/>
  <c r="AB21" i="80"/>
  <c r="AB40" i="80" s="1"/>
  <c r="AB21" i="79"/>
  <c r="AB40" i="79" s="1"/>
  <c r="AB21" i="94"/>
  <c r="AB40" i="94" s="1"/>
  <c r="AB21" i="93"/>
  <c r="AB40" i="93" s="1"/>
  <c r="AC12" i="81"/>
  <c r="AC12" i="80"/>
  <c r="AC31" i="80" s="1"/>
  <c r="AC12" i="79"/>
  <c r="AC31" i="79" s="1"/>
  <c r="AC12" i="94"/>
  <c r="AC31" i="94" s="1"/>
  <c r="AC12" i="93"/>
  <c r="AC31" i="93" s="1"/>
  <c r="AP18" i="81"/>
  <c r="AP18" i="80"/>
  <c r="AP37" i="80" s="1"/>
  <c r="AP18" i="79"/>
  <c r="AP37" i="79" s="1"/>
  <c r="AP18" i="94"/>
  <c r="AP37" i="94" s="1"/>
  <c r="AP18" i="93"/>
  <c r="AP37" i="93" s="1"/>
  <c r="AL12" i="81"/>
  <c r="AL12" i="80"/>
  <c r="AL31" i="80" s="1"/>
  <c r="AL12" i="79"/>
  <c r="AL31" i="79" s="1"/>
  <c r="AL12" i="94"/>
  <c r="AL31" i="94" s="1"/>
  <c r="AL12" i="93"/>
  <c r="AL31" i="93" s="1"/>
  <c r="AG18" i="81"/>
  <c r="AG18" i="80"/>
  <c r="AG37" i="80" s="1"/>
  <c r="AG18" i="79"/>
  <c r="AG37" i="79" s="1"/>
  <c r="AG18" i="94"/>
  <c r="AG37" i="94" s="1"/>
  <c r="AG18" i="93"/>
  <c r="AG37" i="93" s="1"/>
  <c r="AK21" i="81"/>
  <c r="AK21" i="80"/>
  <c r="AK40" i="80" s="1"/>
  <c r="AK21" i="79"/>
  <c r="AK40" i="79" s="1"/>
  <c r="AK21" i="94"/>
  <c r="AK40" i="94" s="1"/>
  <c r="AK21" i="93"/>
  <c r="AK40" i="93" s="1"/>
  <c r="AV21" i="81"/>
  <c r="AV21" i="80"/>
  <c r="AV40" i="80" s="1"/>
  <c r="AV21" i="79"/>
  <c r="AV40" i="79" s="1"/>
  <c r="AV21" i="94"/>
  <c r="AV40" i="94" s="1"/>
  <c r="AV21" i="93"/>
  <c r="AV40" i="93" s="1"/>
  <c r="AU21" i="81"/>
  <c r="AU21" i="80"/>
  <c r="AU40" i="80" s="1"/>
  <c r="AU21" i="79"/>
  <c r="AU40" i="79" s="1"/>
  <c r="AU21" i="94"/>
  <c r="AU40" i="94" s="1"/>
  <c r="AU21" i="93"/>
  <c r="AU40" i="93" s="1"/>
  <c r="AF18" i="81"/>
  <c r="AF18" i="80"/>
  <c r="AF37" i="80" s="1"/>
  <c r="AF18" i="79"/>
  <c r="AF37" i="79" s="1"/>
  <c r="AF18" i="93"/>
  <c r="AF37" i="93" s="1"/>
  <c r="AF18" i="94"/>
  <c r="AF37" i="94" s="1"/>
  <c r="AV12" i="81"/>
  <c r="AV12" i="80"/>
  <c r="AV31" i="80" s="1"/>
  <c r="AV12" i="79"/>
  <c r="AV31" i="79" s="1"/>
  <c r="AV12" i="93"/>
  <c r="AV31" i="93" s="1"/>
  <c r="AV12" i="94"/>
  <c r="AV31" i="94" s="1"/>
  <c r="AL15" i="81"/>
  <c r="AL15" i="80"/>
  <c r="AL34" i="80" s="1"/>
  <c r="AL15" i="79"/>
  <c r="AL34" i="79" s="1"/>
  <c r="AL15" i="94"/>
  <c r="AL34" i="94" s="1"/>
  <c r="AL15" i="93"/>
  <c r="AL34" i="93" s="1"/>
  <c r="AD18" i="81"/>
  <c r="AD18" i="80"/>
  <c r="AD37" i="80" s="1"/>
  <c r="AD18" i="79"/>
  <c r="AD37" i="79" s="1"/>
  <c r="AD18" i="94"/>
  <c r="AD37" i="94" s="1"/>
  <c r="AD18" i="93"/>
  <c r="AD37" i="93" s="1"/>
  <c r="AE21" i="81"/>
  <c r="AE21" i="80"/>
  <c r="AE40" i="80" s="1"/>
  <c r="AE21" i="79"/>
  <c r="AE40" i="79" s="1"/>
  <c r="AE21" i="94"/>
  <c r="AE40" i="94" s="1"/>
  <c r="AE21" i="93"/>
  <c r="AE40" i="93" s="1"/>
  <c r="AU18" i="81"/>
  <c r="AU18" i="80"/>
  <c r="AU37" i="80" s="1"/>
  <c r="AU18" i="79"/>
  <c r="AU37" i="79" s="1"/>
  <c r="AU18" i="94"/>
  <c r="AU37" i="94" s="1"/>
  <c r="AU18" i="93"/>
  <c r="AU37" i="93" s="1"/>
  <c r="AL18" i="81"/>
  <c r="AL18" i="80"/>
  <c r="AL37" i="80" s="1"/>
  <c r="AL18" i="79"/>
  <c r="AL37" i="79" s="1"/>
  <c r="AL18" i="94"/>
  <c r="AL37" i="94" s="1"/>
  <c r="AL18" i="93"/>
  <c r="AL37" i="93" s="1"/>
  <c r="AL21" i="81"/>
  <c r="AL21" i="80"/>
  <c r="AL40" i="80" s="1"/>
  <c r="AL21" i="93"/>
  <c r="AL40" i="93" s="1"/>
  <c r="AL21" i="79"/>
  <c r="AL40" i="79" s="1"/>
  <c r="AL21" i="94"/>
  <c r="AL40" i="94" s="1"/>
  <c r="AH21" i="81"/>
  <c r="AH21" i="80"/>
  <c r="AH40" i="80" s="1"/>
  <c r="AH21" i="79"/>
  <c r="AH40" i="79" s="1"/>
  <c r="AH21" i="93"/>
  <c r="AH40" i="93" s="1"/>
  <c r="AH21" i="94"/>
  <c r="AH40" i="94" s="1"/>
  <c r="AG21" i="80"/>
  <c r="AG40" i="80" s="1"/>
  <c r="AG21" i="81"/>
  <c r="AG21" i="79"/>
  <c r="AG40" i="79" s="1"/>
  <c r="AG21" i="94"/>
  <c r="AG40" i="94" s="1"/>
  <c r="AG21" i="93"/>
  <c r="AG40" i="93" s="1"/>
  <c r="AS12" i="81"/>
  <c r="AS12" i="80"/>
  <c r="AS31" i="80" s="1"/>
  <c r="AS12" i="79"/>
  <c r="AS31" i="79" s="1"/>
  <c r="AS12" i="94"/>
  <c r="AS31" i="94" s="1"/>
  <c r="AS12" i="93"/>
  <c r="AS31" i="93" s="1"/>
  <c r="AM21" i="81"/>
  <c r="AM21" i="80"/>
  <c r="AM40" i="80" s="1"/>
  <c r="AM21" i="79"/>
  <c r="AM40" i="79" s="1"/>
  <c r="AM21" i="94"/>
  <c r="AM40" i="94" s="1"/>
  <c r="AM21" i="93"/>
  <c r="AM40" i="93" s="1"/>
  <c r="AJ21" i="81"/>
  <c r="AJ21" i="80"/>
  <c r="AJ40" i="80" s="1"/>
  <c r="AJ21" i="79"/>
  <c r="AJ40" i="79" s="1"/>
  <c r="AJ21" i="94"/>
  <c r="AJ40" i="94" s="1"/>
  <c r="AJ21" i="93"/>
  <c r="AJ40" i="93" s="1"/>
  <c r="AH18" i="81"/>
  <c r="AH18" i="94"/>
  <c r="AH37" i="94" s="1"/>
  <c r="AH18" i="79"/>
  <c r="AH37" i="79" s="1"/>
  <c r="AH18" i="80"/>
  <c r="AH37" i="80" s="1"/>
  <c r="AH18" i="93"/>
  <c r="AH37" i="93" s="1"/>
  <c r="AF21" i="81"/>
  <c r="AF21" i="80"/>
  <c r="AF40" i="80" s="1"/>
  <c r="AF21" i="79"/>
  <c r="AF40" i="79" s="1"/>
  <c r="AF21" i="94"/>
  <c r="AF40" i="94" s="1"/>
  <c r="AF21" i="93"/>
  <c r="AF40" i="93" s="1"/>
  <c r="AJ18" i="80"/>
  <c r="AJ37" i="80" s="1"/>
  <c r="AJ18" i="79"/>
  <c r="AJ37" i="79" s="1"/>
  <c r="AJ18" i="81"/>
  <c r="AJ18" i="93"/>
  <c r="AJ37" i="93" s="1"/>
  <c r="AJ18" i="94"/>
  <c r="AJ37" i="94" s="1"/>
  <c r="AK12" i="81"/>
  <c r="AK12" i="80"/>
  <c r="AK31" i="80" s="1"/>
  <c r="AK12" i="79"/>
  <c r="AK31" i="79" s="1"/>
  <c r="AK12" i="94"/>
  <c r="AK31" i="94" s="1"/>
  <c r="AK12" i="93"/>
  <c r="AK31" i="93" s="1"/>
  <c r="AQ21" i="81"/>
  <c r="AQ21" i="80"/>
  <c r="AQ40" i="80" s="1"/>
  <c r="AQ21" i="79"/>
  <c r="AQ40" i="79" s="1"/>
  <c r="AQ21" i="94"/>
  <c r="AQ40" i="94" s="1"/>
  <c r="AQ21" i="93"/>
  <c r="AQ40" i="93" s="1"/>
  <c r="AI18" i="81"/>
  <c r="AI18" i="80"/>
  <c r="AI37" i="80" s="1"/>
  <c r="AI18" i="79"/>
  <c r="AI37" i="79" s="1"/>
  <c r="AI18" i="94"/>
  <c r="AI37" i="94" s="1"/>
  <c r="AI18" i="93"/>
  <c r="AI37" i="93" s="1"/>
  <c r="AH12" i="81"/>
  <c r="AH12" i="80"/>
  <c r="AH31" i="80" s="1"/>
  <c r="AH12" i="79"/>
  <c r="AH31" i="79" s="1"/>
  <c r="AH12" i="94"/>
  <c r="AH31" i="94" s="1"/>
  <c r="AH12" i="93"/>
  <c r="AH31" i="93" s="1"/>
  <c r="X8" i="81"/>
  <c r="X8" i="79"/>
  <c r="X27" i="79" s="1"/>
  <c r="X8" i="80"/>
  <c r="X27" i="80" s="1"/>
  <c r="X8" i="94"/>
  <c r="X27" i="94" s="1"/>
  <c r="X8" i="93"/>
  <c r="X27" i="93" s="1"/>
  <c r="AQ12" i="81"/>
  <c r="AQ12" i="80"/>
  <c r="AQ31" i="80" s="1"/>
  <c r="AQ12" i="79"/>
  <c r="AQ31" i="79" s="1"/>
  <c r="AQ12" i="94"/>
  <c r="AQ31" i="94" s="1"/>
  <c r="AQ12" i="93"/>
  <c r="AQ31" i="93" s="1"/>
  <c r="AO15" i="81"/>
  <c r="AO15" i="80"/>
  <c r="AO34" i="80" s="1"/>
  <c r="AO15" i="79"/>
  <c r="AO34" i="79" s="1"/>
  <c r="AO15" i="94"/>
  <c r="AO34" i="94" s="1"/>
  <c r="AO15" i="93"/>
  <c r="AO34" i="93" s="1"/>
  <c r="AT15" i="81"/>
  <c r="AT15" i="80"/>
  <c r="AT34" i="80" s="1"/>
  <c r="AT15" i="79"/>
  <c r="AT34" i="79" s="1"/>
  <c r="AT15" i="94"/>
  <c r="AT34" i="94" s="1"/>
  <c r="AT15" i="93"/>
  <c r="AT34" i="93" s="1"/>
  <c r="AP12" i="81"/>
  <c r="AP12" i="80"/>
  <c r="AP31" i="80" s="1"/>
  <c r="AP12" i="79"/>
  <c r="AP31" i="79" s="1"/>
  <c r="AP12" i="94"/>
  <c r="AP31" i="94" s="1"/>
  <c r="AP12" i="93"/>
  <c r="AP31" i="93" s="1"/>
  <c r="AC21" i="80"/>
  <c r="AC40" i="80" s="1"/>
  <c r="AC21" i="81"/>
  <c r="AC21" i="79"/>
  <c r="AC40" i="79" s="1"/>
  <c r="AC21" i="94"/>
  <c r="AC40" i="94" s="1"/>
  <c r="AC21" i="93"/>
  <c r="AC40" i="93" s="1"/>
  <c r="AU15" i="81"/>
  <c r="AU15" i="80"/>
  <c r="AU34" i="80" s="1"/>
  <c r="AU15" i="79"/>
  <c r="AU34" i="79" s="1"/>
  <c r="AU15" i="94"/>
  <c r="AU34" i="94" s="1"/>
  <c r="AU15" i="93"/>
  <c r="AU34" i="93" s="1"/>
  <c r="AJ15" i="81"/>
  <c r="AJ15" i="80"/>
  <c r="AJ34" i="80" s="1"/>
  <c r="AJ15" i="79"/>
  <c r="AJ34" i="79" s="1"/>
  <c r="AJ15" i="94"/>
  <c r="AJ34" i="94" s="1"/>
  <c r="AJ15" i="93"/>
  <c r="AJ34" i="93" s="1"/>
  <c r="AP21" i="81"/>
  <c r="AP21" i="80"/>
  <c r="AP40" i="80" s="1"/>
  <c r="AP21" i="79"/>
  <c r="AP40" i="79" s="1"/>
  <c r="AP21" i="94"/>
  <c r="AP40" i="94" s="1"/>
  <c r="AP21" i="93"/>
  <c r="AP40" i="93" s="1"/>
  <c r="AU12" i="81"/>
  <c r="AU12" i="80"/>
  <c r="AU31" i="80" s="1"/>
  <c r="AU12" i="79"/>
  <c r="AU31" i="79" s="1"/>
  <c r="AU12" i="94"/>
  <c r="AU31" i="94" s="1"/>
  <c r="AU12" i="93"/>
  <c r="AU31" i="93" s="1"/>
  <c r="AF12" i="81"/>
  <c r="AF12" i="80"/>
  <c r="AF31" i="80" s="1"/>
  <c r="AF12" i="79"/>
  <c r="AF31" i="79" s="1"/>
  <c r="AF12" i="93"/>
  <c r="AF31" i="93" s="1"/>
  <c r="AF12" i="94"/>
  <c r="AF31" i="94" s="1"/>
  <c r="AS15" i="81"/>
  <c r="AS15" i="80"/>
  <c r="AS34" i="80" s="1"/>
  <c r="AS15" i="79"/>
  <c r="AS34" i="79" s="1"/>
  <c r="AS15" i="94"/>
  <c r="AS34" i="94" s="1"/>
  <c r="AS15" i="93"/>
  <c r="AS34" i="93" s="1"/>
  <c r="AB12" i="81"/>
  <c r="AB12" i="80"/>
  <c r="AB31" i="80" s="1"/>
  <c r="AB12" i="79"/>
  <c r="AB31" i="79" s="1"/>
  <c r="AB12" i="93"/>
  <c r="AB31" i="93" s="1"/>
  <c r="AB12" i="94"/>
  <c r="AB31" i="94" s="1"/>
  <c r="AO18" i="81"/>
  <c r="AO18" i="80"/>
  <c r="AO37" i="80" s="1"/>
  <c r="AO18" i="79"/>
  <c r="AO37" i="79" s="1"/>
  <c r="AO18" i="94"/>
  <c r="AO37" i="94" s="1"/>
  <c r="AO18" i="93"/>
  <c r="AO37" i="93" s="1"/>
  <c r="AS21" i="80"/>
  <c r="AS40" i="80" s="1"/>
  <c r="AS21" i="81"/>
  <c r="AS21" i="79"/>
  <c r="AS40" i="79" s="1"/>
  <c r="AS21" i="94"/>
  <c r="AS40" i="94" s="1"/>
  <c r="AS21" i="93"/>
  <c r="AS40" i="93" s="1"/>
  <c r="AK15" i="81"/>
  <c r="AK15" i="80"/>
  <c r="AK34" i="80" s="1"/>
  <c r="AK15" i="79"/>
  <c r="AK34" i="79" s="1"/>
  <c r="AK15" i="94"/>
  <c r="AK34" i="94" s="1"/>
  <c r="AK15" i="93"/>
  <c r="AK34" i="93" s="1"/>
  <c r="AO21" i="80"/>
  <c r="AO40" i="80" s="1"/>
  <c r="AO21" i="81"/>
  <c r="AO21" i="79"/>
  <c r="AO40" i="79" s="1"/>
  <c r="AO21" i="94"/>
  <c r="AO40" i="94" s="1"/>
  <c r="AO21" i="93"/>
  <c r="AO40" i="93" s="1"/>
  <c r="AW12" i="81"/>
  <c r="AW12" i="80"/>
  <c r="AW31" i="80" s="1"/>
  <c r="AW12" i="79"/>
  <c r="AW31" i="79" s="1"/>
  <c r="AW12" i="94"/>
  <c r="AW31" i="94" s="1"/>
  <c r="AW12" i="93"/>
  <c r="AW31" i="93" s="1"/>
  <c r="AO12" i="81"/>
  <c r="AO12" i="80"/>
  <c r="AO31" i="80" s="1"/>
  <c r="AO12" i="79"/>
  <c r="AO31" i="79" s="1"/>
  <c r="AO12" i="94"/>
  <c r="AO31" i="94" s="1"/>
  <c r="AO12" i="93"/>
  <c r="AO31" i="93" s="1"/>
  <c r="AT21" i="81"/>
  <c r="AT21" i="80"/>
  <c r="AT40" i="80" s="1"/>
  <c r="AT21" i="79"/>
  <c r="AT40" i="79" s="1"/>
  <c r="AT21" i="93"/>
  <c r="AT40" i="93" s="1"/>
  <c r="AT21" i="94"/>
  <c r="AT40" i="94" s="1"/>
  <c r="AR21" i="81"/>
  <c r="AR21" i="80"/>
  <c r="AR40" i="80" s="1"/>
  <c r="AR21" i="79"/>
  <c r="AR40" i="79" s="1"/>
  <c r="AR21" i="94"/>
  <c r="AR40" i="94" s="1"/>
  <c r="AR21" i="93"/>
  <c r="AR40" i="93" s="1"/>
  <c r="AF15" i="81"/>
  <c r="AF15" i="80"/>
  <c r="AF34" i="80" s="1"/>
  <c r="AF15" i="79"/>
  <c r="AF34" i="79" s="1"/>
  <c r="AF15" i="94"/>
  <c r="AF34" i="94" s="1"/>
  <c r="AF15" i="93"/>
  <c r="AF34" i="93" s="1"/>
  <c r="AE18" i="81"/>
  <c r="AE18" i="80"/>
  <c r="AE37" i="80" s="1"/>
  <c r="AE18" i="79"/>
  <c r="AE37" i="79" s="1"/>
  <c r="AE18" i="94"/>
  <c r="AE37" i="94" s="1"/>
  <c r="AE18" i="93"/>
  <c r="AE37" i="93" s="1"/>
  <c r="AI12" i="81"/>
  <c r="AI12" i="80"/>
  <c r="AI31" i="80" s="1"/>
  <c r="AI12" i="79"/>
  <c r="AI31" i="79" s="1"/>
  <c r="AI12" i="94"/>
  <c r="AI31" i="94" s="1"/>
  <c r="AI12" i="93"/>
  <c r="AI31" i="93" s="1"/>
  <c r="AN18" i="81"/>
  <c r="AN18" i="80"/>
  <c r="AN37" i="80" s="1"/>
  <c r="AN18" i="79"/>
  <c r="AN37" i="79" s="1"/>
  <c r="AN18" i="94"/>
  <c r="AN37" i="94" s="1"/>
  <c r="AN18" i="93"/>
  <c r="AN37" i="93" s="1"/>
  <c r="AE15" i="80"/>
  <c r="AE34" i="80" s="1"/>
  <c r="AE15" i="81"/>
  <c r="AE15" i="79"/>
  <c r="AE34" i="79" s="1"/>
  <c r="AE15" i="94"/>
  <c r="AE34" i="94" s="1"/>
  <c r="AE15" i="93"/>
  <c r="AE34" i="93" s="1"/>
  <c r="AD12" i="81"/>
  <c r="AD12" i="80"/>
  <c r="AD31" i="80" s="1"/>
  <c r="AD12" i="94"/>
  <c r="AD31" i="94" s="1"/>
  <c r="AD12" i="93"/>
  <c r="AD31" i="93" s="1"/>
  <c r="AD12" i="79"/>
  <c r="AD31" i="79" s="1"/>
  <c r="AD15" i="81"/>
  <c r="AD15" i="80"/>
  <c r="AD34" i="80" s="1"/>
  <c r="AD15" i="79"/>
  <c r="AD34" i="79" s="1"/>
  <c r="AD15" i="94"/>
  <c r="AD34" i="94" s="1"/>
  <c r="AD15" i="93"/>
  <c r="AD34" i="93" s="1"/>
  <c r="AE12" i="81"/>
  <c r="AE12" i="80"/>
  <c r="AE31" i="80" s="1"/>
  <c r="AE12" i="79"/>
  <c r="AE31" i="79" s="1"/>
  <c r="AE12" i="94"/>
  <c r="AE31" i="94" s="1"/>
  <c r="AE12" i="93"/>
  <c r="AE31" i="93" s="1"/>
  <c r="AG15" i="81"/>
  <c r="AG15" i="80"/>
  <c r="AG34" i="80" s="1"/>
  <c r="AG15" i="79"/>
  <c r="AG34" i="79" s="1"/>
  <c r="AG15" i="94"/>
  <c r="AG34" i="94" s="1"/>
  <c r="AG15" i="93"/>
  <c r="AG34" i="93" s="1"/>
  <c r="AW15" i="81"/>
  <c r="AW15" i="80"/>
  <c r="AW34" i="80" s="1"/>
  <c r="AW15" i="79"/>
  <c r="AW34" i="79" s="1"/>
  <c r="AW15" i="94"/>
  <c r="AW34" i="94" s="1"/>
  <c r="AW15" i="93"/>
  <c r="AW34" i="93" s="1"/>
  <c r="AM12" i="81"/>
  <c r="AM12" i="80"/>
  <c r="AM31" i="80" s="1"/>
  <c r="AM12" i="79"/>
  <c r="AM31" i="79" s="1"/>
  <c r="AM12" i="94"/>
  <c r="AM31" i="94" s="1"/>
  <c r="AM12" i="93"/>
  <c r="AM31" i="93" s="1"/>
  <c r="AM15" i="81"/>
  <c r="AM15" i="80"/>
  <c r="AM34" i="80" s="1"/>
  <c r="AM15" i="79"/>
  <c r="AM34" i="79" s="1"/>
  <c r="AM15" i="94"/>
  <c r="AM34" i="94" s="1"/>
  <c r="AM15" i="93"/>
  <c r="AM34" i="93" s="1"/>
  <c r="AQ18" i="81"/>
  <c r="AQ18" i="80"/>
  <c r="AQ37" i="80" s="1"/>
  <c r="AQ18" i="79"/>
  <c r="AQ37" i="79" s="1"/>
  <c r="AQ18" i="94"/>
  <c r="AQ37" i="94" s="1"/>
  <c r="AQ18" i="93"/>
  <c r="AQ37" i="93" s="1"/>
  <c r="AK18" i="81"/>
  <c r="AK18" i="80"/>
  <c r="AK37" i="80" s="1"/>
  <c r="AK18" i="79"/>
  <c r="AK37" i="79" s="1"/>
  <c r="AK18" i="94"/>
  <c r="AK37" i="94" s="1"/>
  <c r="AK18" i="93"/>
  <c r="AK37" i="93" s="1"/>
  <c r="AT12" i="81"/>
  <c r="AT12" i="80"/>
  <c r="AT31" i="80" s="1"/>
  <c r="AT12" i="94"/>
  <c r="AT31" i="94" s="1"/>
  <c r="AT12" i="93"/>
  <c r="AT31" i="93" s="1"/>
  <c r="AT12" i="79"/>
  <c r="AT31" i="79" s="1"/>
  <c r="AM18" i="81"/>
  <c r="AM18" i="80"/>
  <c r="AM37" i="80" s="1"/>
  <c r="AM18" i="79"/>
  <c r="AM37" i="79" s="1"/>
  <c r="AM18" i="94"/>
  <c r="AM37" i="94" s="1"/>
  <c r="AM18" i="93"/>
  <c r="AM37" i="93" s="1"/>
  <c r="AV18" i="81"/>
  <c r="AV18" i="80"/>
  <c r="AV37" i="80" s="1"/>
  <c r="AV18" i="93"/>
  <c r="AV37" i="93" s="1"/>
  <c r="AV18" i="79"/>
  <c r="AV37" i="79" s="1"/>
  <c r="AV18" i="94"/>
  <c r="AV37" i="94" s="1"/>
  <c r="AW21" i="80"/>
  <c r="AW40" i="80" s="1"/>
  <c r="AW21" i="81"/>
  <c r="AW21" i="79"/>
  <c r="AW40" i="79" s="1"/>
  <c r="AW21" i="94"/>
  <c r="AW40" i="94" s="1"/>
  <c r="AW21" i="93"/>
  <c r="AW40" i="93" s="1"/>
  <c r="AB15" i="81"/>
  <c r="AB15" i="80"/>
  <c r="AB34" i="80" s="1"/>
  <c r="AB15" i="79"/>
  <c r="AB34" i="79" s="1"/>
  <c r="AB15" i="94"/>
  <c r="AB34" i="94" s="1"/>
  <c r="AB15" i="93"/>
  <c r="AB34" i="93" s="1"/>
  <c r="AV15" i="81"/>
  <c r="AV15" i="80"/>
  <c r="AV34" i="80" s="1"/>
  <c r="AV15" i="79"/>
  <c r="AV34" i="79" s="1"/>
  <c r="AV15" i="94"/>
  <c r="AV34" i="94" s="1"/>
  <c r="AV15" i="93"/>
  <c r="AV34" i="93" s="1"/>
  <c r="AN15" i="81"/>
  <c r="AN15" i="80"/>
  <c r="AN34" i="80" s="1"/>
  <c r="AN15" i="79"/>
  <c r="AN34" i="79" s="1"/>
  <c r="AN15" i="94"/>
  <c r="AN34" i="94" s="1"/>
  <c r="AN15" i="93"/>
  <c r="AN34" i="93" s="1"/>
  <c r="AI21" i="81"/>
  <c r="AI21" i="80"/>
  <c r="AI40" i="80" s="1"/>
  <c r="AI21" i="79"/>
  <c r="AI40" i="79" s="1"/>
  <c r="AI21" i="94"/>
  <c r="AI40" i="94" s="1"/>
  <c r="AI21" i="93"/>
  <c r="AI40" i="93" s="1"/>
  <c r="AN12" i="80"/>
  <c r="AN31" i="80" s="1"/>
  <c r="AN12" i="81"/>
  <c r="AN12" i="79"/>
  <c r="AN31" i="79" s="1"/>
  <c r="AN12" i="94"/>
  <c r="AN31" i="94" s="1"/>
  <c r="AN12" i="93"/>
  <c r="AN31" i="93" s="1"/>
  <c r="AJ12" i="81"/>
  <c r="AJ12" i="80"/>
  <c r="AJ31" i="80" s="1"/>
  <c r="AJ12" i="79"/>
  <c r="AJ31" i="79" s="1"/>
  <c r="AJ12" i="94"/>
  <c r="AJ31" i="94" s="1"/>
  <c r="AJ12" i="93"/>
  <c r="AJ31" i="93" s="1"/>
  <c r="AR12" i="81"/>
  <c r="AR12" i="80"/>
  <c r="AR31" i="80" s="1"/>
  <c r="AR12" i="79"/>
  <c r="AR31" i="79" s="1"/>
  <c r="AR12" i="93"/>
  <c r="AR31" i="93" s="1"/>
  <c r="AR12" i="94"/>
  <c r="AR31" i="94" s="1"/>
  <c r="AR18" i="81"/>
  <c r="AR18" i="80"/>
  <c r="AR37" i="80" s="1"/>
  <c r="AR18" i="79"/>
  <c r="AR37" i="79" s="1"/>
  <c r="AR18" i="93"/>
  <c r="AR37" i="93" s="1"/>
  <c r="AR18" i="94"/>
  <c r="AR37" i="94" s="1"/>
  <c r="AR15" i="81"/>
  <c r="AR15" i="80"/>
  <c r="AR34" i="80" s="1"/>
  <c r="AR15" i="79"/>
  <c r="AR34" i="79" s="1"/>
  <c r="AR15" i="94"/>
  <c r="AR34" i="94" s="1"/>
  <c r="AR15" i="93"/>
  <c r="AR34" i="93" s="1"/>
  <c r="AN21" i="81"/>
  <c r="AN21" i="80"/>
  <c r="AN40" i="80" s="1"/>
  <c r="AN21" i="79"/>
  <c r="AN40" i="79" s="1"/>
  <c r="AN21" i="94"/>
  <c r="AN40" i="94" s="1"/>
  <c r="AN21" i="93"/>
  <c r="AN40" i="93" s="1"/>
  <c r="AD21" i="81"/>
  <c r="AD21" i="80"/>
  <c r="AD40" i="80" s="1"/>
  <c r="AD21" i="79"/>
  <c r="AD40" i="79" s="1"/>
  <c r="AD21" i="93"/>
  <c r="AD40" i="93" s="1"/>
  <c r="AD21" i="94"/>
  <c r="AD40" i="94" s="1"/>
  <c r="AH15" i="81"/>
  <c r="AH15" i="80"/>
  <c r="AH34" i="80" s="1"/>
  <c r="AH15" i="79"/>
  <c r="AH34" i="79" s="1"/>
  <c r="AH15" i="93"/>
  <c r="AH34" i="93" s="1"/>
  <c r="AH15" i="94"/>
  <c r="AH34" i="94" s="1"/>
  <c r="B6" i="77"/>
  <c r="B25" i="77" s="1"/>
  <c r="C5" i="78"/>
  <c r="C24" i="78" s="1"/>
  <c r="B5" i="77"/>
  <c r="B24" i="77" s="1"/>
  <c r="X14" i="81" l="1"/>
  <c r="X14" i="80"/>
  <c r="X33" i="80" s="1"/>
  <c r="X14" i="79"/>
  <c r="X33" i="79" s="1"/>
  <c r="X14" i="94"/>
  <c r="X33" i="94" s="1"/>
  <c r="X14" i="93"/>
  <c r="X33" i="93" s="1"/>
  <c r="X20" i="81"/>
  <c r="X20" i="80"/>
  <c r="X39" i="80" s="1"/>
  <c r="X20" i="79"/>
  <c r="X39" i="79" s="1"/>
  <c r="X20" i="94"/>
  <c r="X39" i="94" s="1"/>
  <c r="X20" i="93"/>
  <c r="X39" i="93" s="1"/>
  <c r="X11" i="81"/>
  <c r="X11" i="80"/>
  <c r="X30" i="80" s="1"/>
  <c r="X11" i="79"/>
  <c r="X30" i="79" s="1"/>
  <c r="X11" i="94"/>
  <c r="X30" i="94" s="1"/>
  <c r="X11" i="93"/>
  <c r="X30" i="93" s="1"/>
  <c r="X9" i="81"/>
  <c r="X9" i="80"/>
  <c r="X28" i="80" s="1"/>
  <c r="X9" i="79"/>
  <c r="X28" i="79" s="1"/>
  <c r="X9" i="94"/>
  <c r="X28" i="94" s="1"/>
  <c r="X9" i="93"/>
  <c r="X28" i="93" s="1"/>
  <c r="X17" i="81"/>
  <c r="X17" i="80"/>
  <c r="X36" i="80" s="1"/>
  <c r="X17" i="79"/>
  <c r="X36" i="79" s="1"/>
  <c r="X17" i="94"/>
  <c r="X36" i="94" s="1"/>
  <c r="X17" i="93"/>
  <c r="X36" i="93" s="1"/>
  <c r="C8" i="78"/>
  <c r="C27" i="78" s="1"/>
  <c r="C8" i="77"/>
  <c r="C27" i="77" s="1"/>
  <c r="X15" i="81" l="1"/>
  <c r="X15" i="80"/>
  <c r="X34" i="80" s="1"/>
  <c r="X15" i="79"/>
  <c r="X34" i="79" s="1"/>
  <c r="X15" i="94"/>
  <c r="X34" i="94" s="1"/>
  <c r="X15" i="93"/>
  <c r="X34" i="93" s="1"/>
  <c r="X18" i="81"/>
  <c r="X18" i="80"/>
  <c r="X37" i="80" s="1"/>
  <c r="X18" i="79"/>
  <c r="X37" i="79" s="1"/>
  <c r="X18" i="94"/>
  <c r="X37" i="94" s="1"/>
  <c r="X18" i="93"/>
  <c r="X37" i="93" s="1"/>
  <c r="X12" i="81"/>
  <c r="X12" i="80"/>
  <c r="X31" i="80" s="1"/>
  <c r="X12" i="79"/>
  <c r="X31" i="79" s="1"/>
  <c r="X12" i="94"/>
  <c r="X31" i="94" s="1"/>
  <c r="X12" i="93"/>
  <c r="X31" i="93" s="1"/>
  <c r="X21" i="81"/>
  <c r="X21" i="80"/>
  <c r="X40" i="80" s="1"/>
  <c r="X21" i="79"/>
  <c r="X40" i="79" s="1"/>
  <c r="X21" i="94"/>
  <c r="X40" i="94" s="1"/>
  <c r="X21" i="93"/>
  <c r="X40" i="93" s="1"/>
  <c r="C11" i="77"/>
  <c r="C30" i="77" s="1"/>
  <c r="C11" i="78"/>
  <c r="C30" i="78" s="1"/>
  <c r="C20" i="77"/>
  <c r="C39" i="77" s="1"/>
  <c r="C20" i="78"/>
  <c r="C39" i="78" s="1"/>
  <c r="C17" i="77"/>
  <c r="C36" i="77" s="1"/>
  <c r="C17" i="78"/>
  <c r="C36" i="78" s="1"/>
  <c r="C14" i="78"/>
  <c r="C33" i="78" s="1"/>
  <c r="C14" i="77"/>
  <c r="C33" i="77" s="1"/>
  <c r="C9" i="78"/>
  <c r="C28" i="78" s="1"/>
  <c r="C9" i="77"/>
  <c r="C28" i="77" s="1"/>
  <c r="C12" i="78" l="1"/>
  <c r="C31" i="78" s="1"/>
  <c r="C12" i="77"/>
  <c r="C31" i="77" s="1"/>
  <c r="C15" i="77"/>
  <c r="C34" i="77" s="1"/>
  <c r="C15" i="78"/>
  <c r="C34" i="78" s="1"/>
  <c r="C21" i="78"/>
  <c r="C40" i="78" s="1"/>
  <c r="C21" i="77"/>
  <c r="C40" i="77" s="1"/>
  <c r="C18" i="77"/>
  <c r="C37" i="77" s="1"/>
  <c r="C18" i="78"/>
  <c r="C37" i="78" s="1"/>
  <c r="B6" i="81"/>
  <c r="B5" i="81"/>
  <c r="B6" i="80"/>
  <c r="B25" i="80" s="1"/>
  <c r="B5" i="80"/>
  <c r="B24" i="80" s="1"/>
  <c r="B5" i="79"/>
  <c r="B24" i="79" s="1"/>
  <c r="B6" i="79"/>
  <c r="B25" i="79" s="1"/>
  <c r="C8" i="81" l="1"/>
  <c r="C8" i="80"/>
  <c r="C27" i="80" s="1"/>
  <c r="C8" i="79"/>
  <c r="C27" i="79" s="1"/>
  <c r="C8" i="93"/>
  <c r="C27" i="93" s="1"/>
  <c r="C8" i="94"/>
  <c r="C27" i="94" s="1"/>
  <c r="G8" i="81" l="1"/>
  <c r="G8" i="80"/>
  <c r="G27" i="80" s="1"/>
  <c r="G8" i="79"/>
  <c r="G27" i="79" s="1"/>
  <c r="G8" i="94"/>
  <c r="G27" i="94" s="1"/>
  <c r="G8" i="93"/>
  <c r="G27" i="93" s="1"/>
  <c r="Q8" i="81"/>
  <c r="Q8" i="80"/>
  <c r="Q27" i="80" s="1"/>
  <c r="Q8" i="79"/>
  <c r="Q27" i="79" s="1"/>
  <c r="Q8" i="94"/>
  <c r="Q27" i="94" s="1"/>
  <c r="Q8" i="93"/>
  <c r="Q27" i="93" s="1"/>
  <c r="U8" i="80"/>
  <c r="U27" i="80" s="1"/>
  <c r="U8" i="81"/>
  <c r="U8" i="79"/>
  <c r="U27" i="79" s="1"/>
  <c r="U8" i="94"/>
  <c r="U27" i="94" s="1"/>
  <c r="U8" i="93"/>
  <c r="U27" i="93" s="1"/>
  <c r="E8" i="80"/>
  <c r="E27" i="80" s="1"/>
  <c r="E8" i="81"/>
  <c r="E8" i="79"/>
  <c r="E27" i="79" s="1"/>
  <c r="E8" i="94"/>
  <c r="E27" i="94" s="1"/>
  <c r="E8" i="93"/>
  <c r="E27" i="93" s="1"/>
  <c r="J8" i="80"/>
  <c r="J27" i="80" s="1"/>
  <c r="J8" i="81"/>
  <c r="J8" i="79"/>
  <c r="J27" i="79" s="1"/>
  <c r="J8" i="94"/>
  <c r="J27" i="94" s="1"/>
  <c r="J8" i="93"/>
  <c r="J27" i="93" s="1"/>
  <c r="N8" i="81"/>
  <c r="N8" i="80"/>
  <c r="N27" i="80" s="1"/>
  <c r="N8" i="79"/>
  <c r="N27" i="79" s="1"/>
  <c r="N8" i="94"/>
  <c r="N27" i="94" s="1"/>
  <c r="N8" i="93"/>
  <c r="N27" i="93" s="1"/>
  <c r="R8" i="81"/>
  <c r="R8" i="80"/>
  <c r="R27" i="80" s="1"/>
  <c r="R8" i="79"/>
  <c r="R27" i="79" s="1"/>
  <c r="R8" i="94"/>
  <c r="R27" i="94" s="1"/>
  <c r="R8" i="93"/>
  <c r="R27" i="93" s="1"/>
  <c r="V8" i="81"/>
  <c r="V8" i="80"/>
  <c r="V27" i="80" s="1"/>
  <c r="V8" i="79"/>
  <c r="V27" i="79" s="1"/>
  <c r="V8" i="94"/>
  <c r="V27" i="94" s="1"/>
  <c r="V8" i="93"/>
  <c r="V27" i="93" s="1"/>
  <c r="C14" i="81"/>
  <c r="C14" i="80"/>
  <c r="C33" i="80" s="1"/>
  <c r="C14" i="79"/>
  <c r="C33" i="79" s="1"/>
  <c r="C14" i="94"/>
  <c r="C33" i="94" s="1"/>
  <c r="C14" i="93"/>
  <c r="C33" i="93" s="1"/>
  <c r="C9" i="81"/>
  <c r="C9" i="80"/>
  <c r="C28" i="80" s="1"/>
  <c r="C9" i="79"/>
  <c r="C28" i="79" s="1"/>
  <c r="C9" i="94"/>
  <c r="C28" i="94" s="1"/>
  <c r="C9" i="93"/>
  <c r="C28" i="93" s="1"/>
  <c r="K8" i="81"/>
  <c r="K8" i="80"/>
  <c r="K27" i="80" s="1"/>
  <c r="K8" i="79"/>
  <c r="K27" i="79" s="1"/>
  <c r="K8" i="93"/>
  <c r="K27" i="93" s="1"/>
  <c r="K8" i="94"/>
  <c r="K27" i="94" s="1"/>
  <c r="W8" i="81"/>
  <c r="W8" i="80"/>
  <c r="W27" i="80" s="1"/>
  <c r="W8" i="79"/>
  <c r="W27" i="79" s="1"/>
  <c r="W8" i="94"/>
  <c r="W27" i="94" s="1"/>
  <c r="W8" i="93"/>
  <c r="W27" i="93" s="1"/>
  <c r="C11" i="81"/>
  <c r="C11" i="80"/>
  <c r="C30" i="80" s="1"/>
  <c r="C11" i="79"/>
  <c r="C30" i="79" s="1"/>
  <c r="C11" i="94"/>
  <c r="C30" i="94" s="1"/>
  <c r="C11" i="93"/>
  <c r="C30" i="93" s="1"/>
  <c r="D8" i="81"/>
  <c r="D8" i="80"/>
  <c r="D27" i="80" s="1"/>
  <c r="D8" i="79"/>
  <c r="D27" i="79" s="1"/>
  <c r="D8" i="94"/>
  <c r="D27" i="94" s="1"/>
  <c r="D8" i="93"/>
  <c r="D27" i="93" s="1"/>
  <c r="O8" i="81"/>
  <c r="O8" i="80"/>
  <c r="O27" i="80" s="1"/>
  <c r="O8" i="79"/>
  <c r="O27" i="79" s="1"/>
  <c r="O8" i="94"/>
  <c r="O27" i="94" s="1"/>
  <c r="O8" i="93"/>
  <c r="O27" i="93" s="1"/>
  <c r="S8" i="81"/>
  <c r="S8" i="80"/>
  <c r="S27" i="80" s="1"/>
  <c r="S8" i="79"/>
  <c r="S27" i="79" s="1"/>
  <c r="S8" i="93"/>
  <c r="S27" i="93" s="1"/>
  <c r="S8" i="94"/>
  <c r="S27" i="94" s="1"/>
  <c r="F8" i="81"/>
  <c r="F8" i="80"/>
  <c r="F27" i="80" s="1"/>
  <c r="F8" i="79"/>
  <c r="F27" i="79" s="1"/>
  <c r="F8" i="94"/>
  <c r="F27" i="94" s="1"/>
  <c r="F8" i="93"/>
  <c r="F27" i="93" s="1"/>
  <c r="L8" i="81"/>
  <c r="L8" i="80"/>
  <c r="L27" i="80" s="1"/>
  <c r="L8" i="79"/>
  <c r="L27" i="79" s="1"/>
  <c r="L8" i="94"/>
  <c r="L27" i="94" s="1"/>
  <c r="L8" i="93"/>
  <c r="L27" i="93" s="1"/>
  <c r="P8" i="81"/>
  <c r="P8" i="80"/>
  <c r="P27" i="80" s="1"/>
  <c r="P8" i="79"/>
  <c r="P27" i="79" s="1"/>
  <c r="P8" i="94"/>
  <c r="P27" i="94" s="1"/>
  <c r="P8" i="93"/>
  <c r="P27" i="93" s="1"/>
  <c r="T8" i="81"/>
  <c r="T8" i="80"/>
  <c r="T27" i="80" s="1"/>
  <c r="T8" i="79"/>
  <c r="T27" i="79" s="1"/>
  <c r="T8" i="94"/>
  <c r="T27" i="94" s="1"/>
  <c r="T8" i="93"/>
  <c r="T27" i="93" s="1"/>
  <c r="Y8" i="81"/>
  <c r="Y8" i="80"/>
  <c r="Y27" i="80" s="1"/>
  <c r="Y8" i="79"/>
  <c r="Y27" i="79" s="1"/>
  <c r="Y8" i="94"/>
  <c r="Y27" i="94" s="1"/>
  <c r="Y8" i="93"/>
  <c r="Y27" i="93" s="1"/>
  <c r="C17" i="81"/>
  <c r="C17" i="80"/>
  <c r="C36" i="80" s="1"/>
  <c r="C17" i="79"/>
  <c r="C36" i="79" s="1"/>
  <c r="C17" i="93"/>
  <c r="C36" i="93" s="1"/>
  <c r="C17" i="94"/>
  <c r="C36" i="94" s="1"/>
  <c r="M8" i="81"/>
  <c r="M8" i="80"/>
  <c r="M27" i="80" s="1"/>
  <c r="M8" i="79"/>
  <c r="M27" i="79" s="1"/>
  <c r="M8" i="93"/>
  <c r="M27" i="93" s="1"/>
  <c r="M8" i="94"/>
  <c r="M27" i="94" s="1"/>
  <c r="Z8" i="80"/>
  <c r="Z27" i="80" s="1"/>
  <c r="Z8" i="81"/>
  <c r="Z8" i="79"/>
  <c r="Z27" i="79" s="1"/>
  <c r="Z8" i="94"/>
  <c r="Z27" i="94" s="1"/>
  <c r="Z8" i="93"/>
  <c r="Z27" i="93" s="1"/>
  <c r="C20" i="81"/>
  <c r="C20" i="80"/>
  <c r="C39" i="80" s="1"/>
  <c r="C20" i="79"/>
  <c r="C39" i="79" s="1"/>
  <c r="C20" i="94"/>
  <c r="C39" i="94" s="1"/>
  <c r="C20" i="93"/>
  <c r="C39" i="93" s="1"/>
  <c r="G14" i="81" l="1"/>
  <c r="G14" i="80"/>
  <c r="G33" i="80" s="1"/>
  <c r="G14" i="79"/>
  <c r="G33" i="79" s="1"/>
  <c r="G14" i="94"/>
  <c r="G33" i="94" s="1"/>
  <c r="G14" i="93"/>
  <c r="G33" i="93" s="1"/>
  <c r="O14" i="81"/>
  <c r="O14" i="80"/>
  <c r="O33" i="80" s="1"/>
  <c r="O14" i="79"/>
  <c r="O33" i="79" s="1"/>
  <c r="O14" i="94"/>
  <c r="O33" i="94" s="1"/>
  <c r="O14" i="93"/>
  <c r="O33" i="93" s="1"/>
  <c r="S17" i="81"/>
  <c r="S17" i="80"/>
  <c r="S36" i="80" s="1"/>
  <c r="S17" i="79"/>
  <c r="S36" i="79" s="1"/>
  <c r="S17" i="93"/>
  <c r="S36" i="93" s="1"/>
  <c r="S17" i="94"/>
  <c r="S36" i="94" s="1"/>
  <c r="V17" i="81"/>
  <c r="V17" i="80"/>
  <c r="V36" i="80" s="1"/>
  <c r="V17" i="79"/>
  <c r="V36" i="79" s="1"/>
  <c r="V17" i="94"/>
  <c r="V36" i="94" s="1"/>
  <c r="V17" i="93"/>
  <c r="V36" i="93" s="1"/>
  <c r="AA17" i="80"/>
  <c r="AA36" i="80" s="1"/>
  <c r="AA17" i="81"/>
  <c r="AA17" i="79"/>
  <c r="AA36" i="79" s="1"/>
  <c r="AA17" i="93"/>
  <c r="AA36" i="93" s="1"/>
  <c r="AA17" i="94"/>
  <c r="AA36" i="94" s="1"/>
  <c r="W9" i="81"/>
  <c r="W9" i="80"/>
  <c r="W28" i="80" s="1"/>
  <c r="W9" i="79"/>
  <c r="W28" i="79" s="1"/>
  <c r="W9" i="94"/>
  <c r="W28" i="94" s="1"/>
  <c r="W9" i="93"/>
  <c r="W28" i="93" s="1"/>
  <c r="E11" i="81"/>
  <c r="E11" i="80"/>
  <c r="E30" i="80" s="1"/>
  <c r="E11" i="79"/>
  <c r="E30" i="79" s="1"/>
  <c r="E11" i="93"/>
  <c r="E30" i="93" s="1"/>
  <c r="E11" i="94"/>
  <c r="E30" i="94" s="1"/>
  <c r="G20" i="81"/>
  <c r="G20" i="80"/>
  <c r="G39" i="80" s="1"/>
  <c r="G20" i="79"/>
  <c r="G39" i="79" s="1"/>
  <c r="G20" i="94"/>
  <c r="G39" i="94" s="1"/>
  <c r="G20" i="93"/>
  <c r="G39" i="93" s="1"/>
  <c r="K17" i="81"/>
  <c r="K17" i="80"/>
  <c r="K36" i="80" s="1"/>
  <c r="K17" i="79"/>
  <c r="K36" i="79" s="1"/>
  <c r="K17" i="94"/>
  <c r="K36" i="94" s="1"/>
  <c r="K17" i="93"/>
  <c r="K36" i="93" s="1"/>
  <c r="M14" i="81"/>
  <c r="M14" i="80"/>
  <c r="M33" i="80" s="1"/>
  <c r="M14" i="79"/>
  <c r="M33" i="79" s="1"/>
  <c r="M14" i="93"/>
  <c r="M33" i="93" s="1"/>
  <c r="M14" i="94"/>
  <c r="M33" i="94" s="1"/>
  <c r="O20" i="81"/>
  <c r="O20" i="80"/>
  <c r="O39" i="80" s="1"/>
  <c r="O20" i="79"/>
  <c r="O39" i="79" s="1"/>
  <c r="O20" i="94"/>
  <c r="O39" i="94" s="1"/>
  <c r="O20" i="93"/>
  <c r="O39" i="93" s="1"/>
  <c r="S20" i="81"/>
  <c r="S20" i="79"/>
  <c r="S39" i="79" s="1"/>
  <c r="S20" i="80"/>
  <c r="S39" i="80" s="1"/>
  <c r="S20" i="94"/>
  <c r="S39" i="94" s="1"/>
  <c r="S20" i="93"/>
  <c r="S39" i="93" s="1"/>
  <c r="U14" i="81"/>
  <c r="U14" i="80"/>
  <c r="U33" i="80" s="1"/>
  <c r="U14" i="79"/>
  <c r="U33" i="79" s="1"/>
  <c r="U14" i="94"/>
  <c r="U33" i="94" s="1"/>
  <c r="U14" i="93"/>
  <c r="U33" i="93" s="1"/>
  <c r="V14" i="81"/>
  <c r="V14" i="80"/>
  <c r="V33" i="80" s="1"/>
  <c r="V14" i="79"/>
  <c r="V33" i="79" s="1"/>
  <c r="V14" i="94"/>
  <c r="V33" i="94" s="1"/>
  <c r="V14" i="93"/>
  <c r="V33" i="93" s="1"/>
  <c r="Y14" i="80"/>
  <c r="Y33" i="80" s="1"/>
  <c r="Y14" i="81"/>
  <c r="Y14" i="79"/>
  <c r="Y33" i="79" s="1"/>
  <c r="Y14" i="93"/>
  <c r="Y33" i="93" s="1"/>
  <c r="Y14" i="94"/>
  <c r="Y33" i="94" s="1"/>
  <c r="AA14" i="81"/>
  <c r="AA14" i="80"/>
  <c r="AA33" i="80" s="1"/>
  <c r="AA14" i="79"/>
  <c r="AA33" i="79" s="1"/>
  <c r="AA14" i="94"/>
  <c r="AA33" i="94" s="1"/>
  <c r="AA14" i="93"/>
  <c r="AA33" i="93" s="1"/>
  <c r="K11" i="81"/>
  <c r="K11" i="80"/>
  <c r="K30" i="80" s="1"/>
  <c r="K11" i="79"/>
  <c r="K30" i="79" s="1"/>
  <c r="K11" i="93"/>
  <c r="K30" i="93" s="1"/>
  <c r="K11" i="94"/>
  <c r="K30" i="94" s="1"/>
  <c r="Q9" i="81"/>
  <c r="Q9" i="80"/>
  <c r="Q28" i="80" s="1"/>
  <c r="Q9" i="79"/>
  <c r="Q28" i="79" s="1"/>
  <c r="Q9" i="94"/>
  <c r="Q28" i="94" s="1"/>
  <c r="Q9" i="93"/>
  <c r="Q28" i="93" s="1"/>
  <c r="V9" i="80"/>
  <c r="V28" i="80" s="1"/>
  <c r="V9" i="81"/>
  <c r="V9" i="79"/>
  <c r="V28" i="79" s="1"/>
  <c r="V9" i="94"/>
  <c r="V28" i="94" s="1"/>
  <c r="V9" i="93"/>
  <c r="V28" i="93" s="1"/>
  <c r="U9" i="81"/>
  <c r="U9" i="80"/>
  <c r="U28" i="80" s="1"/>
  <c r="U9" i="79"/>
  <c r="U28" i="79" s="1"/>
  <c r="U9" i="94"/>
  <c r="U28" i="94" s="1"/>
  <c r="U9" i="93"/>
  <c r="U28" i="93" s="1"/>
  <c r="E14" i="81"/>
  <c r="E14" i="80"/>
  <c r="E33" i="80" s="1"/>
  <c r="E14" i="79"/>
  <c r="E33" i="79" s="1"/>
  <c r="E14" i="94"/>
  <c r="E33" i="94" s="1"/>
  <c r="E14" i="93"/>
  <c r="E33" i="93" s="1"/>
  <c r="G11" i="81"/>
  <c r="G11" i="80"/>
  <c r="G30" i="80" s="1"/>
  <c r="G11" i="79"/>
  <c r="G30" i="79" s="1"/>
  <c r="G11" i="94"/>
  <c r="G30" i="94" s="1"/>
  <c r="G11" i="93"/>
  <c r="G30" i="93" s="1"/>
  <c r="J11" i="81"/>
  <c r="J11" i="79"/>
  <c r="J30" i="79" s="1"/>
  <c r="J11" i="80"/>
  <c r="J30" i="80" s="1"/>
  <c r="J11" i="94"/>
  <c r="J30" i="94" s="1"/>
  <c r="J11" i="93"/>
  <c r="J30" i="93" s="1"/>
  <c r="L14" i="81"/>
  <c r="L14" i="79"/>
  <c r="L33" i="79" s="1"/>
  <c r="L14" i="80"/>
  <c r="L33" i="80" s="1"/>
  <c r="L14" i="94"/>
  <c r="L33" i="94" s="1"/>
  <c r="L14" i="93"/>
  <c r="L33" i="93" s="1"/>
  <c r="M20" i="81"/>
  <c r="M20" i="80"/>
  <c r="M39" i="80" s="1"/>
  <c r="M20" i="79"/>
  <c r="M39" i="79" s="1"/>
  <c r="M20" i="93"/>
  <c r="M39" i="93" s="1"/>
  <c r="M20" i="94"/>
  <c r="M39" i="94" s="1"/>
  <c r="N11" i="81"/>
  <c r="N11" i="80"/>
  <c r="N30" i="80" s="1"/>
  <c r="N11" i="79"/>
  <c r="N30" i="79" s="1"/>
  <c r="N11" i="94"/>
  <c r="N30" i="94" s="1"/>
  <c r="N11" i="93"/>
  <c r="N30" i="93" s="1"/>
  <c r="O11" i="81"/>
  <c r="O11" i="80"/>
  <c r="O30" i="80" s="1"/>
  <c r="O11" i="79"/>
  <c r="O30" i="79" s="1"/>
  <c r="O11" i="93"/>
  <c r="O30" i="93" s="1"/>
  <c r="O11" i="94"/>
  <c r="O30" i="94" s="1"/>
  <c r="P14" i="81"/>
  <c r="P14" i="80"/>
  <c r="P33" i="80" s="1"/>
  <c r="P14" i="79"/>
  <c r="P33" i="79" s="1"/>
  <c r="P14" i="94"/>
  <c r="P33" i="94" s="1"/>
  <c r="P14" i="93"/>
  <c r="P33" i="93" s="1"/>
  <c r="Q14" i="81"/>
  <c r="Q14" i="80"/>
  <c r="Q33" i="80" s="1"/>
  <c r="Q14" i="79"/>
  <c r="Q33" i="79" s="1"/>
  <c r="Q14" i="93"/>
  <c r="Q33" i="93" s="1"/>
  <c r="Q14" i="94"/>
  <c r="Q33" i="94" s="1"/>
  <c r="R14" i="81"/>
  <c r="R14" i="80"/>
  <c r="R33" i="80" s="1"/>
  <c r="R14" i="79"/>
  <c r="R33" i="79" s="1"/>
  <c r="R14" i="94"/>
  <c r="R33" i="94" s="1"/>
  <c r="R14" i="93"/>
  <c r="R33" i="93" s="1"/>
  <c r="S14" i="81"/>
  <c r="S14" i="80"/>
  <c r="S33" i="80" s="1"/>
  <c r="S14" i="79"/>
  <c r="S33" i="79" s="1"/>
  <c r="S14" i="94"/>
  <c r="S33" i="94" s="1"/>
  <c r="S14" i="93"/>
  <c r="S33" i="93" s="1"/>
  <c r="T20" i="81"/>
  <c r="T20" i="80"/>
  <c r="T39" i="80" s="1"/>
  <c r="T20" i="79"/>
  <c r="T39" i="79" s="1"/>
  <c r="T20" i="94"/>
  <c r="T39" i="94" s="1"/>
  <c r="T20" i="93"/>
  <c r="T39" i="93" s="1"/>
  <c r="U11" i="81"/>
  <c r="U11" i="80"/>
  <c r="U30" i="80" s="1"/>
  <c r="U11" i="79"/>
  <c r="U30" i="79" s="1"/>
  <c r="U11" i="94"/>
  <c r="U30" i="94" s="1"/>
  <c r="U11" i="93"/>
  <c r="U30" i="93" s="1"/>
  <c r="V20" i="81"/>
  <c r="V20" i="80"/>
  <c r="V39" i="80" s="1"/>
  <c r="V20" i="79"/>
  <c r="V39" i="79" s="1"/>
  <c r="V20" i="94"/>
  <c r="V39" i="94" s="1"/>
  <c r="V20" i="93"/>
  <c r="V39" i="93" s="1"/>
  <c r="W20" i="81"/>
  <c r="W20" i="80"/>
  <c r="W39" i="80" s="1"/>
  <c r="W20" i="79"/>
  <c r="W39" i="79" s="1"/>
  <c r="W20" i="94"/>
  <c r="W39" i="94" s="1"/>
  <c r="W20" i="93"/>
  <c r="W39" i="93" s="1"/>
  <c r="Y20" i="81"/>
  <c r="Y20" i="80"/>
  <c r="Y39" i="80" s="1"/>
  <c r="Y20" i="79"/>
  <c r="Y39" i="79" s="1"/>
  <c r="Y20" i="94"/>
  <c r="Y39" i="94" s="1"/>
  <c r="Y20" i="93"/>
  <c r="Y39" i="93" s="1"/>
  <c r="Z14" i="81"/>
  <c r="Z14" i="80"/>
  <c r="Z33" i="80" s="1"/>
  <c r="Z14" i="79"/>
  <c r="Z33" i="79" s="1"/>
  <c r="Z14" i="94"/>
  <c r="Z33" i="94" s="1"/>
  <c r="Z14" i="93"/>
  <c r="Z33" i="93" s="1"/>
  <c r="AA20" i="81"/>
  <c r="AA20" i="80"/>
  <c r="AA39" i="80" s="1"/>
  <c r="AA20" i="79"/>
  <c r="AA39" i="79" s="1"/>
  <c r="AA20" i="94"/>
  <c r="AA39" i="94" s="1"/>
  <c r="AA20" i="93"/>
  <c r="AA39" i="93" s="1"/>
  <c r="K9" i="81"/>
  <c r="K9" i="80"/>
  <c r="K28" i="80" s="1"/>
  <c r="K9" i="79"/>
  <c r="K28" i="79" s="1"/>
  <c r="K9" i="94"/>
  <c r="K28" i="94" s="1"/>
  <c r="K9" i="93"/>
  <c r="K28" i="93" s="1"/>
  <c r="C21" i="81"/>
  <c r="C21" i="80"/>
  <c r="C40" i="80" s="1"/>
  <c r="C21" i="79"/>
  <c r="C40" i="79" s="1"/>
  <c r="C21" i="94"/>
  <c r="C40" i="94" s="1"/>
  <c r="C21" i="93"/>
  <c r="C40" i="93" s="1"/>
  <c r="L9" i="81"/>
  <c r="L9" i="80"/>
  <c r="L28" i="80" s="1"/>
  <c r="L9" i="93"/>
  <c r="L28" i="93" s="1"/>
  <c r="L9" i="94"/>
  <c r="L28" i="94" s="1"/>
  <c r="L9" i="79"/>
  <c r="L28" i="79" s="1"/>
  <c r="G9" i="81"/>
  <c r="G9" i="80"/>
  <c r="G28" i="80" s="1"/>
  <c r="G9" i="79"/>
  <c r="G28" i="79" s="1"/>
  <c r="G9" i="94"/>
  <c r="G28" i="94" s="1"/>
  <c r="G9" i="93"/>
  <c r="G28" i="93" s="1"/>
  <c r="O9" i="81"/>
  <c r="O9" i="80"/>
  <c r="O28" i="80" s="1"/>
  <c r="O9" i="79"/>
  <c r="O28" i="79" s="1"/>
  <c r="O9" i="94"/>
  <c r="O28" i="94" s="1"/>
  <c r="O9" i="93"/>
  <c r="O28" i="93" s="1"/>
  <c r="M9" i="81"/>
  <c r="M9" i="80"/>
  <c r="M28" i="80" s="1"/>
  <c r="M9" i="79"/>
  <c r="M28" i="79" s="1"/>
  <c r="M9" i="94"/>
  <c r="M28" i="94" s="1"/>
  <c r="M9" i="93"/>
  <c r="M28" i="93" s="1"/>
  <c r="R9" i="81"/>
  <c r="R9" i="80"/>
  <c r="R28" i="80" s="1"/>
  <c r="R9" i="79"/>
  <c r="R28" i="79" s="1"/>
  <c r="R9" i="94"/>
  <c r="R28" i="94" s="1"/>
  <c r="R9" i="93"/>
  <c r="R28" i="93" s="1"/>
  <c r="E20" i="81"/>
  <c r="E20" i="80"/>
  <c r="E39" i="80" s="1"/>
  <c r="E20" i="79"/>
  <c r="E39" i="79" s="1"/>
  <c r="E20" i="93"/>
  <c r="E39" i="93" s="1"/>
  <c r="E20" i="94"/>
  <c r="E39" i="94" s="1"/>
  <c r="N14" i="80"/>
  <c r="N33" i="80" s="1"/>
  <c r="N14" i="81"/>
  <c r="N14" i="79"/>
  <c r="N33" i="79" s="1"/>
  <c r="N14" i="94"/>
  <c r="N33" i="94" s="1"/>
  <c r="N14" i="93"/>
  <c r="N33" i="93" s="1"/>
  <c r="R17" i="81"/>
  <c r="R17" i="80"/>
  <c r="R36" i="80" s="1"/>
  <c r="R17" i="79"/>
  <c r="R36" i="79" s="1"/>
  <c r="R17" i="94"/>
  <c r="R36" i="94" s="1"/>
  <c r="R17" i="93"/>
  <c r="R36" i="93" s="1"/>
  <c r="T17" i="81"/>
  <c r="T17" i="80"/>
  <c r="T36" i="80" s="1"/>
  <c r="T17" i="79"/>
  <c r="T36" i="79" s="1"/>
  <c r="T17" i="94"/>
  <c r="T36" i="94" s="1"/>
  <c r="T17" i="93"/>
  <c r="T36" i="93" s="1"/>
  <c r="Y17" i="81"/>
  <c r="Y17" i="80"/>
  <c r="Y36" i="80" s="1"/>
  <c r="Y17" i="79"/>
  <c r="Y36" i="79" s="1"/>
  <c r="Y17" i="94"/>
  <c r="Y36" i="94" s="1"/>
  <c r="Y17" i="93"/>
  <c r="Y36" i="93" s="1"/>
  <c r="Z17" i="81"/>
  <c r="Z17" i="79"/>
  <c r="Z36" i="79" s="1"/>
  <c r="Z17" i="80"/>
  <c r="Z36" i="80" s="1"/>
  <c r="Z17" i="94"/>
  <c r="Z36" i="94" s="1"/>
  <c r="Z17" i="93"/>
  <c r="Z36" i="93" s="1"/>
  <c r="K20" i="81"/>
  <c r="K20" i="80"/>
  <c r="K39" i="80" s="1"/>
  <c r="K20" i="79"/>
  <c r="K39" i="79" s="1"/>
  <c r="K20" i="94"/>
  <c r="K39" i="94" s="1"/>
  <c r="K20" i="93"/>
  <c r="K39" i="93" s="1"/>
  <c r="C15" i="81"/>
  <c r="C15" i="80"/>
  <c r="C34" i="80" s="1"/>
  <c r="C15" i="79"/>
  <c r="C34" i="79" s="1"/>
  <c r="C15" i="94"/>
  <c r="C34" i="94" s="1"/>
  <c r="C15" i="93"/>
  <c r="C34" i="93" s="1"/>
  <c r="AA9" i="80"/>
  <c r="AA28" i="80" s="1"/>
  <c r="AA9" i="81"/>
  <c r="AA9" i="79"/>
  <c r="AA28" i="79" s="1"/>
  <c r="AA9" i="94"/>
  <c r="AA28" i="94" s="1"/>
  <c r="AA9" i="93"/>
  <c r="AA28" i="93" s="1"/>
  <c r="J9" i="81"/>
  <c r="J9" i="80"/>
  <c r="J28" i="80" s="1"/>
  <c r="J9" i="79"/>
  <c r="J28" i="79" s="1"/>
  <c r="J9" i="94"/>
  <c r="J28" i="94" s="1"/>
  <c r="J9" i="93"/>
  <c r="J28" i="93" s="1"/>
  <c r="D11" i="81"/>
  <c r="D11" i="80"/>
  <c r="D30" i="80" s="1"/>
  <c r="D11" i="79"/>
  <c r="D30" i="79" s="1"/>
  <c r="D11" i="94"/>
  <c r="D30" i="94" s="1"/>
  <c r="D11" i="93"/>
  <c r="D30" i="93" s="1"/>
  <c r="F14" i="81"/>
  <c r="F14" i="80"/>
  <c r="F33" i="80" s="1"/>
  <c r="F14" i="79"/>
  <c r="F33" i="79" s="1"/>
  <c r="F14" i="94"/>
  <c r="F33" i="94" s="1"/>
  <c r="F14" i="93"/>
  <c r="F33" i="93" s="1"/>
  <c r="J20" i="81"/>
  <c r="J20" i="80"/>
  <c r="J39" i="80" s="1"/>
  <c r="J20" i="79"/>
  <c r="J39" i="79" s="1"/>
  <c r="J20" i="94"/>
  <c r="J39" i="94" s="1"/>
  <c r="J20" i="93"/>
  <c r="J39" i="93" s="1"/>
  <c r="L20" i="81"/>
  <c r="L20" i="80"/>
  <c r="L39" i="80" s="1"/>
  <c r="L20" i="79"/>
  <c r="L39" i="79" s="1"/>
  <c r="L20" i="94"/>
  <c r="L39" i="94" s="1"/>
  <c r="L20" i="93"/>
  <c r="L39" i="93" s="1"/>
  <c r="N20" i="81"/>
  <c r="N20" i="80"/>
  <c r="N39" i="80" s="1"/>
  <c r="N20" i="79"/>
  <c r="N39" i="79" s="1"/>
  <c r="N20" i="94"/>
  <c r="N39" i="94" s="1"/>
  <c r="N20" i="93"/>
  <c r="N39" i="93" s="1"/>
  <c r="P20" i="81"/>
  <c r="P20" i="80"/>
  <c r="P39" i="80" s="1"/>
  <c r="P20" i="79"/>
  <c r="P39" i="79" s="1"/>
  <c r="P20" i="94"/>
  <c r="P39" i="94" s="1"/>
  <c r="P20" i="93"/>
  <c r="P39" i="93" s="1"/>
  <c r="R20" i="81"/>
  <c r="R20" i="80"/>
  <c r="R39" i="80" s="1"/>
  <c r="R20" i="79"/>
  <c r="R39" i="79" s="1"/>
  <c r="R20" i="94"/>
  <c r="R39" i="94" s="1"/>
  <c r="R20" i="93"/>
  <c r="R39" i="93" s="1"/>
  <c r="T14" i="81"/>
  <c r="T14" i="80"/>
  <c r="T33" i="80" s="1"/>
  <c r="T14" i="79"/>
  <c r="T33" i="79" s="1"/>
  <c r="T14" i="94"/>
  <c r="T33" i="94" s="1"/>
  <c r="T14" i="93"/>
  <c r="T33" i="93" s="1"/>
  <c r="W14" i="81"/>
  <c r="W14" i="80"/>
  <c r="W33" i="80" s="1"/>
  <c r="W14" i="79"/>
  <c r="W33" i="79" s="1"/>
  <c r="W14" i="94"/>
  <c r="W33" i="94" s="1"/>
  <c r="W14" i="93"/>
  <c r="W33" i="93" s="1"/>
  <c r="Z20" i="81"/>
  <c r="Z20" i="80"/>
  <c r="Z39" i="80" s="1"/>
  <c r="Z20" i="79"/>
  <c r="Z39" i="79" s="1"/>
  <c r="Z20" i="94"/>
  <c r="Z39" i="94" s="1"/>
  <c r="Z20" i="93"/>
  <c r="Z39" i="93" s="1"/>
  <c r="P9" i="81"/>
  <c r="P9" i="80"/>
  <c r="P28" i="80" s="1"/>
  <c r="P9" i="79"/>
  <c r="P28" i="79" s="1"/>
  <c r="P9" i="94"/>
  <c r="P28" i="94" s="1"/>
  <c r="P9" i="93"/>
  <c r="P28" i="93" s="1"/>
  <c r="Z9" i="81"/>
  <c r="Z9" i="80"/>
  <c r="Z28" i="80" s="1"/>
  <c r="Z9" i="79"/>
  <c r="Z28" i="79" s="1"/>
  <c r="Z9" i="94"/>
  <c r="Z28" i="94" s="1"/>
  <c r="Z9" i="93"/>
  <c r="Z28" i="93" s="1"/>
  <c r="D14" i="81"/>
  <c r="D14" i="80"/>
  <c r="D33" i="80" s="1"/>
  <c r="D14" i="79"/>
  <c r="D33" i="79" s="1"/>
  <c r="D14" i="94"/>
  <c r="D33" i="94" s="1"/>
  <c r="D14" i="93"/>
  <c r="D33" i="93" s="1"/>
  <c r="F11" i="81"/>
  <c r="F11" i="80"/>
  <c r="F30" i="80" s="1"/>
  <c r="F11" i="79"/>
  <c r="F30" i="79" s="1"/>
  <c r="F11" i="94"/>
  <c r="F30" i="94" s="1"/>
  <c r="F11" i="93"/>
  <c r="F30" i="93" s="1"/>
  <c r="D17" i="81"/>
  <c r="D17" i="79"/>
  <c r="D36" i="79" s="1"/>
  <c r="D17" i="94"/>
  <c r="D36" i="94" s="1"/>
  <c r="D17" i="93"/>
  <c r="D36" i="93" s="1"/>
  <c r="D17" i="80"/>
  <c r="D36" i="80" s="1"/>
  <c r="E17" i="81"/>
  <c r="E17" i="80"/>
  <c r="E36" i="80" s="1"/>
  <c r="E17" i="79"/>
  <c r="E36" i="79" s="1"/>
  <c r="E17" i="94"/>
  <c r="E36" i="94" s="1"/>
  <c r="E17" i="93"/>
  <c r="E36" i="93" s="1"/>
  <c r="F17" i="80"/>
  <c r="F36" i="80" s="1"/>
  <c r="F17" i="79"/>
  <c r="F36" i="79" s="1"/>
  <c r="F17" i="81"/>
  <c r="F17" i="94"/>
  <c r="F36" i="94" s="1"/>
  <c r="F17" i="93"/>
  <c r="F36" i="93" s="1"/>
  <c r="G17" i="81"/>
  <c r="G17" i="80"/>
  <c r="G36" i="80" s="1"/>
  <c r="G17" i="79"/>
  <c r="G36" i="79" s="1"/>
  <c r="G17" i="94"/>
  <c r="G36" i="94" s="1"/>
  <c r="G17" i="93"/>
  <c r="G36" i="93" s="1"/>
  <c r="J17" i="81"/>
  <c r="J17" i="80"/>
  <c r="J36" i="80" s="1"/>
  <c r="J17" i="79"/>
  <c r="J36" i="79" s="1"/>
  <c r="J17" i="94"/>
  <c r="J36" i="94" s="1"/>
  <c r="J17" i="93"/>
  <c r="J36" i="93" s="1"/>
  <c r="L11" i="81"/>
  <c r="L11" i="80"/>
  <c r="L30" i="80" s="1"/>
  <c r="L11" i="79"/>
  <c r="L30" i="79" s="1"/>
  <c r="L11" i="94"/>
  <c r="L30" i="94" s="1"/>
  <c r="L11" i="93"/>
  <c r="L30" i="93" s="1"/>
  <c r="M11" i="81"/>
  <c r="M11" i="80"/>
  <c r="M30" i="80" s="1"/>
  <c r="M11" i="94"/>
  <c r="M30" i="94" s="1"/>
  <c r="M11" i="93"/>
  <c r="M30" i="93" s="1"/>
  <c r="M11" i="79"/>
  <c r="M30" i="79" s="1"/>
  <c r="N17" i="81"/>
  <c r="N17" i="80"/>
  <c r="N36" i="80" s="1"/>
  <c r="N17" i="79"/>
  <c r="N36" i="79" s="1"/>
  <c r="N17" i="94"/>
  <c r="N36" i="94" s="1"/>
  <c r="N17" i="93"/>
  <c r="N36" i="93" s="1"/>
  <c r="O17" i="81"/>
  <c r="O17" i="80"/>
  <c r="O36" i="80" s="1"/>
  <c r="O17" i="79"/>
  <c r="O36" i="79" s="1"/>
  <c r="O17" i="93"/>
  <c r="O36" i="93" s="1"/>
  <c r="O17" i="94"/>
  <c r="O36" i="94" s="1"/>
  <c r="P11" i="81"/>
  <c r="P11" i="80"/>
  <c r="P30" i="80" s="1"/>
  <c r="P11" i="79"/>
  <c r="P30" i="79" s="1"/>
  <c r="P11" i="94"/>
  <c r="P30" i="94" s="1"/>
  <c r="P11" i="93"/>
  <c r="P30" i="93" s="1"/>
  <c r="Q11" i="81"/>
  <c r="Q11" i="80"/>
  <c r="Q30" i="80" s="1"/>
  <c r="Q11" i="79"/>
  <c r="Q30" i="79" s="1"/>
  <c r="Q11" i="94"/>
  <c r="Q30" i="94" s="1"/>
  <c r="Q11" i="93"/>
  <c r="Q30" i="93" s="1"/>
  <c r="R11" i="81"/>
  <c r="R11" i="80"/>
  <c r="R30" i="80" s="1"/>
  <c r="R11" i="79"/>
  <c r="R30" i="79" s="1"/>
  <c r="R11" i="94"/>
  <c r="R30" i="94" s="1"/>
  <c r="R11" i="93"/>
  <c r="R30" i="93" s="1"/>
  <c r="S11" i="81"/>
  <c r="S11" i="80"/>
  <c r="S30" i="80" s="1"/>
  <c r="S11" i="79"/>
  <c r="S30" i="79" s="1"/>
  <c r="S11" i="94"/>
  <c r="S30" i="94" s="1"/>
  <c r="S11" i="93"/>
  <c r="S30" i="93" s="1"/>
  <c r="T11" i="81"/>
  <c r="T11" i="80"/>
  <c r="T30" i="80" s="1"/>
  <c r="T11" i="79"/>
  <c r="T30" i="79" s="1"/>
  <c r="T11" i="94"/>
  <c r="T30" i="94" s="1"/>
  <c r="T11" i="93"/>
  <c r="T30" i="93" s="1"/>
  <c r="U17" i="81"/>
  <c r="U17" i="80"/>
  <c r="U36" i="80" s="1"/>
  <c r="U17" i="79"/>
  <c r="U36" i="79" s="1"/>
  <c r="U17" i="94"/>
  <c r="U36" i="94" s="1"/>
  <c r="U17" i="93"/>
  <c r="U36" i="93" s="1"/>
  <c r="V11" i="81"/>
  <c r="V11" i="80"/>
  <c r="V30" i="80" s="1"/>
  <c r="V11" i="79"/>
  <c r="V30" i="79" s="1"/>
  <c r="V11" i="94"/>
  <c r="V30" i="94" s="1"/>
  <c r="V11" i="93"/>
  <c r="V30" i="93" s="1"/>
  <c r="W11" i="80"/>
  <c r="W30" i="80" s="1"/>
  <c r="W11" i="79"/>
  <c r="W30" i="79" s="1"/>
  <c r="W11" i="81"/>
  <c r="W11" i="94"/>
  <c r="W30" i="94" s="1"/>
  <c r="W11" i="93"/>
  <c r="W30" i="93" s="1"/>
  <c r="Y11" i="81"/>
  <c r="Y11" i="80"/>
  <c r="Y30" i="80" s="1"/>
  <c r="Y11" i="79"/>
  <c r="Y30" i="79" s="1"/>
  <c r="Y11" i="94"/>
  <c r="Y30" i="94" s="1"/>
  <c r="Y11" i="93"/>
  <c r="Y30" i="93" s="1"/>
  <c r="Z11" i="81"/>
  <c r="Z11" i="80"/>
  <c r="Z30" i="80" s="1"/>
  <c r="Z11" i="79"/>
  <c r="Z30" i="79" s="1"/>
  <c r="Z11" i="94"/>
  <c r="Z30" i="94" s="1"/>
  <c r="Z11" i="93"/>
  <c r="Z30" i="93" s="1"/>
  <c r="AA11" i="81"/>
  <c r="AA11" i="80"/>
  <c r="AA30" i="80" s="1"/>
  <c r="AA11" i="79"/>
  <c r="AA30" i="79" s="1"/>
  <c r="AA11" i="93"/>
  <c r="AA30" i="93" s="1"/>
  <c r="AA11" i="94"/>
  <c r="AA30" i="94" s="1"/>
  <c r="K14" i="81"/>
  <c r="K14" i="80"/>
  <c r="K33" i="80" s="1"/>
  <c r="K14" i="79"/>
  <c r="K33" i="79" s="1"/>
  <c r="K14" i="94"/>
  <c r="K33" i="94" s="1"/>
  <c r="K14" i="93"/>
  <c r="K33" i="93" s="1"/>
  <c r="Y9" i="81"/>
  <c r="Y9" i="79"/>
  <c r="Y28" i="79" s="1"/>
  <c r="Y9" i="80"/>
  <c r="Y28" i="80" s="1"/>
  <c r="Y9" i="94"/>
  <c r="Y28" i="94" s="1"/>
  <c r="Y9" i="93"/>
  <c r="Y28" i="93" s="1"/>
  <c r="F9" i="80"/>
  <c r="F28" i="80" s="1"/>
  <c r="F9" i="81"/>
  <c r="F9" i="79"/>
  <c r="F28" i="79" s="1"/>
  <c r="F9" i="93"/>
  <c r="F28" i="93" s="1"/>
  <c r="F9" i="94"/>
  <c r="F28" i="94" s="1"/>
  <c r="C18" i="81"/>
  <c r="C18" i="80"/>
  <c r="C37" i="80" s="1"/>
  <c r="C18" i="79"/>
  <c r="C37" i="79" s="1"/>
  <c r="C18" i="94"/>
  <c r="C37" i="94" s="1"/>
  <c r="C18" i="93"/>
  <c r="C37" i="93" s="1"/>
  <c r="D9" i="81"/>
  <c r="D9" i="80"/>
  <c r="D28" i="80" s="1"/>
  <c r="D9" i="79"/>
  <c r="D28" i="79" s="1"/>
  <c r="D9" i="93"/>
  <c r="D28" i="93" s="1"/>
  <c r="D9" i="94"/>
  <c r="D28" i="94" s="1"/>
  <c r="C12" i="81"/>
  <c r="C12" i="80"/>
  <c r="C31" i="80" s="1"/>
  <c r="C12" i="79"/>
  <c r="C31" i="79" s="1"/>
  <c r="C12" i="94"/>
  <c r="C31" i="94" s="1"/>
  <c r="C12" i="93"/>
  <c r="C31" i="93" s="1"/>
  <c r="N9" i="81"/>
  <c r="N9" i="80"/>
  <c r="N28" i="80" s="1"/>
  <c r="N9" i="79"/>
  <c r="N28" i="79" s="1"/>
  <c r="N9" i="94"/>
  <c r="N28" i="94" s="1"/>
  <c r="N9" i="93"/>
  <c r="N28" i="93" s="1"/>
  <c r="F20" i="81"/>
  <c r="F20" i="80"/>
  <c r="F39" i="80" s="1"/>
  <c r="F20" i="79"/>
  <c r="F39" i="79" s="1"/>
  <c r="F20" i="94"/>
  <c r="F39" i="94" s="1"/>
  <c r="F20" i="93"/>
  <c r="F39" i="93" s="1"/>
  <c r="L17" i="81"/>
  <c r="L17" i="80"/>
  <c r="L36" i="80" s="1"/>
  <c r="L17" i="79"/>
  <c r="L36" i="79" s="1"/>
  <c r="L17" i="94"/>
  <c r="L36" i="94" s="1"/>
  <c r="L17" i="93"/>
  <c r="L36" i="93" s="1"/>
  <c r="P17" i="81"/>
  <c r="P17" i="80"/>
  <c r="P36" i="80" s="1"/>
  <c r="P17" i="79"/>
  <c r="P36" i="79" s="1"/>
  <c r="P17" i="94"/>
  <c r="P36" i="94" s="1"/>
  <c r="P17" i="93"/>
  <c r="P36" i="93" s="1"/>
  <c r="U20" i="81"/>
  <c r="U20" i="80"/>
  <c r="U39" i="80" s="1"/>
  <c r="U20" i="79"/>
  <c r="U39" i="79" s="1"/>
  <c r="U20" i="93"/>
  <c r="U39" i="93" s="1"/>
  <c r="U20" i="94"/>
  <c r="U39" i="94" s="1"/>
  <c r="T9" i="81"/>
  <c r="T9" i="80"/>
  <c r="T28" i="80" s="1"/>
  <c r="T9" i="79"/>
  <c r="T28" i="79" s="1"/>
  <c r="T9" i="93"/>
  <c r="T28" i="93" s="1"/>
  <c r="T9" i="94"/>
  <c r="T28" i="94" s="1"/>
  <c r="D20" i="81"/>
  <c r="D20" i="80"/>
  <c r="D39" i="80" s="1"/>
  <c r="D20" i="79"/>
  <c r="D39" i="79" s="1"/>
  <c r="D20" i="94"/>
  <c r="D39" i="94" s="1"/>
  <c r="D20" i="93"/>
  <c r="D39" i="93" s="1"/>
  <c r="J14" i="81"/>
  <c r="J14" i="80"/>
  <c r="J33" i="80" s="1"/>
  <c r="J14" i="79"/>
  <c r="J33" i="79" s="1"/>
  <c r="J14" i="94"/>
  <c r="J33" i="94" s="1"/>
  <c r="J14" i="93"/>
  <c r="J33" i="93" s="1"/>
  <c r="M17" i="81"/>
  <c r="M17" i="80"/>
  <c r="M36" i="80" s="1"/>
  <c r="M17" i="79"/>
  <c r="M36" i="79" s="1"/>
  <c r="M17" i="94"/>
  <c r="M36" i="94" s="1"/>
  <c r="M17" i="93"/>
  <c r="M36" i="93" s="1"/>
  <c r="Q17" i="81"/>
  <c r="Q17" i="80"/>
  <c r="Q36" i="80" s="1"/>
  <c r="Q17" i="94"/>
  <c r="Q36" i="94" s="1"/>
  <c r="Q17" i="79"/>
  <c r="Q36" i="79" s="1"/>
  <c r="Q17" i="93"/>
  <c r="Q36" i="93" s="1"/>
  <c r="W17" i="81"/>
  <c r="W17" i="80"/>
  <c r="W36" i="80" s="1"/>
  <c r="W17" i="79"/>
  <c r="W36" i="79" s="1"/>
  <c r="W17" i="94"/>
  <c r="W36" i="94" s="1"/>
  <c r="W17" i="93"/>
  <c r="W36" i="93" s="1"/>
  <c r="E9" i="81"/>
  <c r="E9" i="80"/>
  <c r="E28" i="80" s="1"/>
  <c r="E9" i="79"/>
  <c r="E28" i="79" s="1"/>
  <c r="E9" i="94"/>
  <c r="E28" i="94" s="1"/>
  <c r="E9" i="93"/>
  <c r="E28" i="93" s="1"/>
  <c r="Q20" i="81"/>
  <c r="Q20" i="80"/>
  <c r="Q39" i="80" s="1"/>
  <c r="Q20" i="79"/>
  <c r="Q39" i="79" s="1"/>
  <c r="Q20" i="93"/>
  <c r="Q39" i="93" s="1"/>
  <c r="Q20" i="94"/>
  <c r="Q39" i="94" s="1"/>
  <c r="S9" i="81"/>
  <c r="S9" i="80"/>
  <c r="S28" i="80" s="1"/>
  <c r="S9" i="79"/>
  <c r="S28" i="79" s="1"/>
  <c r="S9" i="94"/>
  <c r="S28" i="94" s="1"/>
  <c r="S9" i="93"/>
  <c r="S28" i="93" s="1"/>
  <c r="B8" i="94"/>
  <c r="B27" i="94" s="1"/>
  <c r="B8" i="93"/>
  <c r="B27" i="93" s="1"/>
  <c r="B8" i="81"/>
  <c r="B8" i="79"/>
  <c r="B27" i="79" s="1"/>
  <c r="B8" i="80"/>
  <c r="B27" i="80" s="1"/>
  <c r="R21" i="81" l="1"/>
  <c r="R21" i="80"/>
  <c r="R40" i="80" s="1"/>
  <c r="R21" i="79"/>
  <c r="R40" i="79" s="1"/>
  <c r="R21" i="93"/>
  <c r="R40" i="93" s="1"/>
  <c r="R21" i="94"/>
  <c r="R40" i="94" s="1"/>
  <c r="Q15" i="81"/>
  <c r="Q15" i="80"/>
  <c r="Q34" i="80" s="1"/>
  <c r="Q15" i="79"/>
  <c r="Q34" i="79" s="1"/>
  <c r="Q15" i="94"/>
  <c r="Q34" i="94" s="1"/>
  <c r="Q15" i="93"/>
  <c r="Q34" i="93" s="1"/>
  <c r="K15" i="81"/>
  <c r="K15" i="80"/>
  <c r="K34" i="80" s="1"/>
  <c r="K15" i="79"/>
  <c r="K34" i="79" s="1"/>
  <c r="K15" i="94"/>
  <c r="K34" i="94" s="1"/>
  <c r="K15" i="93"/>
  <c r="K34" i="93" s="1"/>
  <c r="S12" i="81"/>
  <c r="S12" i="80"/>
  <c r="S31" i="80" s="1"/>
  <c r="S12" i="79"/>
  <c r="S31" i="79" s="1"/>
  <c r="S12" i="94"/>
  <c r="S31" i="94" s="1"/>
  <c r="S12" i="93"/>
  <c r="S31" i="93" s="1"/>
  <c r="O18" i="81"/>
  <c r="O18" i="80"/>
  <c r="O37" i="80" s="1"/>
  <c r="O18" i="79"/>
  <c r="O37" i="79" s="1"/>
  <c r="O18" i="94"/>
  <c r="O37" i="94" s="1"/>
  <c r="O18" i="93"/>
  <c r="O37" i="93" s="1"/>
  <c r="T21" i="81"/>
  <c r="T21" i="80"/>
  <c r="T40" i="80" s="1"/>
  <c r="T21" i="79"/>
  <c r="T40" i="79" s="1"/>
  <c r="T21" i="94"/>
  <c r="T40" i="94" s="1"/>
  <c r="T21" i="93"/>
  <c r="T40" i="93" s="1"/>
  <c r="J12" i="81"/>
  <c r="J12" i="80"/>
  <c r="J31" i="80" s="1"/>
  <c r="J12" i="79"/>
  <c r="J31" i="79" s="1"/>
  <c r="J12" i="94"/>
  <c r="J31" i="94" s="1"/>
  <c r="J12" i="93"/>
  <c r="J31" i="93" s="1"/>
  <c r="Z21" i="81"/>
  <c r="Z21" i="80"/>
  <c r="Z40" i="80" s="1"/>
  <c r="Z21" i="79"/>
  <c r="Z40" i="79" s="1"/>
  <c r="Z21" i="94"/>
  <c r="Z40" i="94" s="1"/>
  <c r="Z21" i="93"/>
  <c r="Z40" i="93" s="1"/>
  <c r="M15" i="81"/>
  <c r="M15" i="80"/>
  <c r="M34" i="80" s="1"/>
  <c r="M15" i="79"/>
  <c r="M34" i="79" s="1"/>
  <c r="M15" i="94"/>
  <c r="M34" i="94" s="1"/>
  <c r="M15" i="93"/>
  <c r="M34" i="93" s="1"/>
  <c r="Z18" i="81"/>
  <c r="Z18" i="80"/>
  <c r="Z37" i="80" s="1"/>
  <c r="Z18" i="79"/>
  <c r="Z37" i="79" s="1"/>
  <c r="Z18" i="94"/>
  <c r="Z37" i="94" s="1"/>
  <c r="Z18" i="93"/>
  <c r="Z37" i="93" s="1"/>
  <c r="D21" i="81"/>
  <c r="D21" i="79"/>
  <c r="D40" i="79" s="1"/>
  <c r="D21" i="80"/>
  <c r="D40" i="80" s="1"/>
  <c r="D21" i="94"/>
  <c r="D40" i="94" s="1"/>
  <c r="D21" i="93"/>
  <c r="D40" i="93" s="1"/>
  <c r="AA12" i="81"/>
  <c r="AA12" i="79"/>
  <c r="AA31" i="79" s="1"/>
  <c r="AA12" i="80"/>
  <c r="AA31" i="80" s="1"/>
  <c r="AA12" i="94"/>
  <c r="AA31" i="94" s="1"/>
  <c r="AA12" i="93"/>
  <c r="AA31" i="93" s="1"/>
  <c r="R12" i="81"/>
  <c r="R12" i="80"/>
  <c r="R31" i="80" s="1"/>
  <c r="R12" i="79"/>
  <c r="R31" i="79" s="1"/>
  <c r="R12" i="94"/>
  <c r="R31" i="94" s="1"/>
  <c r="R12" i="93"/>
  <c r="R31" i="93" s="1"/>
  <c r="K21" i="81"/>
  <c r="K21" i="80"/>
  <c r="K40" i="80" s="1"/>
  <c r="K21" i="79"/>
  <c r="K40" i="79" s="1"/>
  <c r="K21" i="94"/>
  <c r="K40" i="94" s="1"/>
  <c r="K21" i="93"/>
  <c r="K40" i="93" s="1"/>
  <c r="Y15" i="81"/>
  <c r="Y15" i="80"/>
  <c r="Y34" i="80" s="1"/>
  <c r="Y15" i="79"/>
  <c r="Y34" i="79" s="1"/>
  <c r="Y15" i="94"/>
  <c r="Y34" i="94" s="1"/>
  <c r="Y15" i="93"/>
  <c r="Y34" i="93" s="1"/>
  <c r="T15" i="81"/>
  <c r="T15" i="80"/>
  <c r="T34" i="80" s="1"/>
  <c r="T15" i="79"/>
  <c r="T34" i="79" s="1"/>
  <c r="T15" i="94"/>
  <c r="T34" i="94" s="1"/>
  <c r="T15" i="93"/>
  <c r="T34" i="93" s="1"/>
  <c r="P21" i="81"/>
  <c r="P21" i="80"/>
  <c r="P40" i="80" s="1"/>
  <c r="P21" i="79"/>
  <c r="P40" i="79" s="1"/>
  <c r="P21" i="94"/>
  <c r="P40" i="94" s="1"/>
  <c r="P21" i="93"/>
  <c r="P40" i="93" s="1"/>
  <c r="L21" i="81"/>
  <c r="L21" i="80"/>
  <c r="L40" i="80" s="1"/>
  <c r="L21" i="79"/>
  <c r="L40" i="79" s="1"/>
  <c r="L21" i="94"/>
  <c r="L40" i="94" s="1"/>
  <c r="L21" i="93"/>
  <c r="L40" i="93" s="1"/>
  <c r="F15" i="81"/>
  <c r="F15" i="80"/>
  <c r="F34" i="80" s="1"/>
  <c r="F15" i="79"/>
  <c r="F34" i="79" s="1"/>
  <c r="F15" i="94"/>
  <c r="F34" i="94" s="1"/>
  <c r="F15" i="93"/>
  <c r="F34" i="93" s="1"/>
  <c r="T18" i="80"/>
  <c r="T37" i="80" s="1"/>
  <c r="T18" i="81"/>
  <c r="T18" i="79"/>
  <c r="T37" i="79" s="1"/>
  <c r="T18" i="93"/>
  <c r="T37" i="93" s="1"/>
  <c r="T18" i="94"/>
  <c r="T37" i="94" s="1"/>
  <c r="N15" i="81"/>
  <c r="N15" i="80"/>
  <c r="N34" i="80" s="1"/>
  <c r="N15" i="79"/>
  <c r="N34" i="79" s="1"/>
  <c r="N15" i="94"/>
  <c r="N34" i="94" s="1"/>
  <c r="N15" i="93"/>
  <c r="N34" i="93" s="1"/>
  <c r="E21" i="81"/>
  <c r="E21" i="80"/>
  <c r="E40" i="80" s="1"/>
  <c r="E21" i="79"/>
  <c r="E40" i="79" s="1"/>
  <c r="E21" i="94"/>
  <c r="E40" i="94" s="1"/>
  <c r="E21" i="93"/>
  <c r="E40" i="93" s="1"/>
  <c r="W21" i="81"/>
  <c r="W21" i="80"/>
  <c r="W40" i="80" s="1"/>
  <c r="W21" i="79"/>
  <c r="W40" i="79" s="1"/>
  <c r="W21" i="94"/>
  <c r="W40" i="94" s="1"/>
  <c r="W21" i="93"/>
  <c r="W40" i="93" s="1"/>
  <c r="F12" i="81"/>
  <c r="F12" i="80"/>
  <c r="F31" i="80" s="1"/>
  <c r="F12" i="79"/>
  <c r="F31" i="79" s="1"/>
  <c r="F12" i="94"/>
  <c r="F31" i="94" s="1"/>
  <c r="F12" i="93"/>
  <c r="F31" i="93" s="1"/>
  <c r="Y18" i="81"/>
  <c r="Y18" i="80"/>
  <c r="Y37" i="80" s="1"/>
  <c r="Y18" i="79"/>
  <c r="Y37" i="79" s="1"/>
  <c r="Y18" i="94"/>
  <c r="Y37" i="94" s="1"/>
  <c r="Y18" i="93"/>
  <c r="Y37" i="93" s="1"/>
  <c r="P18" i="81"/>
  <c r="P18" i="80"/>
  <c r="P37" i="80" s="1"/>
  <c r="P18" i="79"/>
  <c r="P37" i="79" s="1"/>
  <c r="P18" i="93"/>
  <c r="P37" i="93" s="1"/>
  <c r="P18" i="94"/>
  <c r="P37" i="94" s="1"/>
  <c r="Z15" i="80"/>
  <c r="Z34" i="80" s="1"/>
  <c r="Z15" i="81"/>
  <c r="Z15" i="79"/>
  <c r="Z34" i="79" s="1"/>
  <c r="Z15" i="93"/>
  <c r="Z34" i="93" s="1"/>
  <c r="Z15" i="94"/>
  <c r="Z34" i="94" s="1"/>
  <c r="E15" i="81"/>
  <c r="E15" i="80"/>
  <c r="E34" i="80" s="1"/>
  <c r="E15" i="79"/>
  <c r="E34" i="79" s="1"/>
  <c r="E15" i="94"/>
  <c r="E34" i="94" s="1"/>
  <c r="E15" i="93"/>
  <c r="E34" i="93" s="1"/>
  <c r="Z12" i="81"/>
  <c r="Z12" i="80"/>
  <c r="Z31" i="80" s="1"/>
  <c r="Z12" i="79"/>
  <c r="Z31" i="79" s="1"/>
  <c r="Z12" i="94"/>
  <c r="Z31" i="94" s="1"/>
  <c r="Z12" i="93"/>
  <c r="Z31" i="93" s="1"/>
  <c r="U18" i="81"/>
  <c r="U18" i="80"/>
  <c r="U37" i="80" s="1"/>
  <c r="U18" i="79"/>
  <c r="U37" i="79" s="1"/>
  <c r="U18" i="94"/>
  <c r="U37" i="94" s="1"/>
  <c r="U18" i="93"/>
  <c r="U37" i="93" s="1"/>
  <c r="Q12" i="81"/>
  <c r="Q12" i="80"/>
  <c r="Q31" i="80" s="1"/>
  <c r="Q12" i="79"/>
  <c r="Q31" i="79" s="1"/>
  <c r="Q12" i="94"/>
  <c r="Q31" i="94" s="1"/>
  <c r="Q12" i="93"/>
  <c r="Q31" i="93" s="1"/>
  <c r="M12" i="80"/>
  <c r="M31" i="80" s="1"/>
  <c r="M12" i="81"/>
  <c r="M12" i="79"/>
  <c r="M31" i="79" s="1"/>
  <c r="M12" i="94"/>
  <c r="M31" i="94" s="1"/>
  <c r="M12" i="93"/>
  <c r="M31" i="93" s="1"/>
  <c r="F18" i="81"/>
  <c r="F18" i="80"/>
  <c r="F37" i="80" s="1"/>
  <c r="F18" i="79"/>
  <c r="F37" i="79" s="1"/>
  <c r="F18" i="94"/>
  <c r="F37" i="94" s="1"/>
  <c r="F18" i="93"/>
  <c r="F37" i="93" s="1"/>
  <c r="Y21" i="80"/>
  <c r="Y40" i="80" s="1"/>
  <c r="Y21" i="81"/>
  <c r="Y21" i="79"/>
  <c r="Y40" i="79" s="1"/>
  <c r="Y21" i="94"/>
  <c r="Y40" i="94" s="1"/>
  <c r="Y21" i="93"/>
  <c r="Y40" i="93" s="1"/>
  <c r="P15" i="81"/>
  <c r="P15" i="80"/>
  <c r="P34" i="80" s="1"/>
  <c r="P15" i="94"/>
  <c r="P34" i="94" s="1"/>
  <c r="P15" i="79"/>
  <c r="P34" i="79" s="1"/>
  <c r="P15" i="93"/>
  <c r="P34" i="93" s="1"/>
  <c r="N21" i="81"/>
  <c r="N21" i="80"/>
  <c r="N40" i="80" s="1"/>
  <c r="N21" i="79"/>
  <c r="N40" i="79" s="1"/>
  <c r="N21" i="93"/>
  <c r="N40" i="93" s="1"/>
  <c r="N21" i="94"/>
  <c r="N40" i="94" s="1"/>
  <c r="AA18" i="81"/>
  <c r="AA18" i="80"/>
  <c r="AA37" i="80" s="1"/>
  <c r="AA18" i="79"/>
  <c r="AA37" i="79" s="1"/>
  <c r="AA18" i="94"/>
  <c r="AA37" i="94" s="1"/>
  <c r="AA18" i="93"/>
  <c r="AA37" i="93" s="1"/>
  <c r="G15" i="81"/>
  <c r="G15" i="80"/>
  <c r="G34" i="80" s="1"/>
  <c r="G15" i="79"/>
  <c r="G34" i="79" s="1"/>
  <c r="G15" i="94"/>
  <c r="G34" i="94" s="1"/>
  <c r="G15" i="93"/>
  <c r="G34" i="93" s="1"/>
  <c r="W12" i="81"/>
  <c r="W12" i="80"/>
  <c r="W31" i="80" s="1"/>
  <c r="W12" i="79"/>
  <c r="W31" i="79" s="1"/>
  <c r="W12" i="94"/>
  <c r="W31" i="94" s="1"/>
  <c r="W12" i="93"/>
  <c r="W31" i="93" s="1"/>
  <c r="J18" i="81"/>
  <c r="J18" i="80"/>
  <c r="J37" i="80" s="1"/>
  <c r="J18" i="79"/>
  <c r="J37" i="79" s="1"/>
  <c r="J18" i="94"/>
  <c r="J37" i="94" s="1"/>
  <c r="J18" i="93"/>
  <c r="J37" i="93" s="1"/>
  <c r="U15" i="81"/>
  <c r="U15" i="80"/>
  <c r="U34" i="80" s="1"/>
  <c r="U15" i="79"/>
  <c r="U34" i="79" s="1"/>
  <c r="U15" i="94"/>
  <c r="U34" i="94" s="1"/>
  <c r="U15" i="93"/>
  <c r="U34" i="93" s="1"/>
  <c r="Q21" i="80"/>
  <c r="Q40" i="80" s="1"/>
  <c r="Q21" i="81"/>
  <c r="Q21" i="79"/>
  <c r="Q40" i="79" s="1"/>
  <c r="Q21" i="94"/>
  <c r="Q40" i="94" s="1"/>
  <c r="Q21" i="93"/>
  <c r="Q40" i="93" s="1"/>
  <c r="G21" i="81"/>
  <c r="G21" i="80"/>
  <c r="G40" i="80" s="1"/>
  <c r="G21" i="79"/>
  <c r="G40" i="79" s="1"/>
  <c r="G21" i="94"/>
  <c r="G40" i="94" s="1"/>
  <c r="G21" i="93"/>
  <c r="G40" i="93" s="1"/>
  <c r="V18" i="81"/>
  <c r="V18" i="80"/>
  <c r="V37" i="80" s="1"/>
  <c r="V18" i="79"/>
  <c r="V37" i="79" s="1"/>
  <c r="V18" i="94"/>
  <c r="V37" i="94" s="1"/>
  <c r="V18" i="93"/>
  <c r="V37" i="93" s="1"/>
  <c r="O15" i="81"/>
  <c r="O15" i="80"/>
  <c r="O34" i="80" s="1"/>
  <c r="O15" i="79"/>
  <c r="O34" i="79" s="1"/>
  <c r="O15" i="94"/>
  <c r="O34" i="94" s="1"/>
  <c r="O15" i="93"/>
  <c r="O34" i="93" s="1"/>
  <c r="F21" i="81"/>
  <c r="F21" i="80"/>
  <c r="F40" i="80" s="1"/>
  <c r="F21" i="93"/>
  <c r="F40" i="93" s="1"/>
  <c r="F21" i="94"/>
  <c r="F40" i="94" s="1"/>
  <c r="F21" i="79"/>
  <c r="F40" i="79" s="1"/>
  <c r="L15" i="81"/>
  <c r="L15" i="80"/>
  <c r="L34" i="80" s="1"/>
  <c r="L15" i="79"/>
  <c r="L34" i="79" s="1"/>
  <c r="L15" i="94"/>
  <c r="L34" i="94" s="1"/>
  <c r="L15" i="93"/>
  <c r="L34" i="93" s="1"/>
  <c r="S18" i="81"/>
  <c r="S18" i="80"/>
  <c r="S37" i="80" s="1"/>
  <c r="S18" i="79"/>
  <c r="S37" i="79" s="1"/>
  <c r="S18" i="94"/>
  <c r="S37" i="94" s="1"/>
  <c r="S18" i="93"/>
  <c r="S37" i="93" s="1"/>
  <c r="M21" i="80"/>
  <c r="M40" i="80" s="1"/>
  <c r="M21" i="81"/>
  <c r="M21" i="79"/>
  <c r="M40" i="79" s="1"/>
  <c r="M21" i="94"/>
  <c r="M40" i="94" s="1"/>
  <c r="M21" i="93"/>
  <c r="M40" i="93" s="1"/>
  <c r="V12" i="81"/>
  <c r="V12" i="80"/>
  <c r="V31" i="80" s="1"/>
  <c r="V12" i="79"/>
  <c r="V31" i="79" s="1"/>
  <c r="V12" i="94"/>
  <c r="V31" i="94" s="1"/>
  <c r="V12" i="93"/>
  <c r="V31" i="93" s="1"/>
  <c r="N18" i="81"/>
  <c r="N18" i="80"/>
  <c r="N37" i="80" s="1"/>
  <c r="N18" i="79"/>
  <c r="N37" i="79" s="1"/>
  <c r="N18" i="94"/>
  <c r="N37" i="94" s="1"/>
  <c r="N18" i="93"/>
  <c r="N37" i="93" s="1"/>
  <c r="G18" i="81"/>
  <c r="G18" i="80"/>
  <c r="G37" i="80" s="1"/>
  <c r="G18" i="79"/>
  <c r="G37" i="79" s="1"/>
  <c r="G18" i="94"/>
  <c r="G37" i="94" s="1"/>
  <c r="G18" i="93"/>
  <c r="G37" i="93" s="1"/>
  <c r="R15" i="81"/>
  <c r="R15" i="80"/>
  <c r="R34" i="80" s="1"/>
  <c r="R15" i="79"/>
  <c r="R34" i="79" s="1"/>
  <c r="R15" i="93"/>
  <c r="R34" i="93" s="1"/>
  <c r="R15" i="94"/>
  <c r="R34" i="94" s="1"/>
  <c r="G12" i="81"/>
  <c r="G12" i="80"/>
  <c r="G31" i="80" s="1"/>
  <c r="G12" i="79"/>
  <c r="G31" i="79" s="1"/>
  <c r="G12" i="94"/>
  <c r="G31" i="94" s="1"/>
  <c r="G12" i="93"/>
  <c r="G31" i="93" s="1"/>
  <c r="W15" i="81"/>
  <c r="W15" i="80"/>
  <c r="W34" i="80" s="1"/>
  <c r="W15" i="79"/>
  <c r="W34" i="79" s="1"/>
  <c r="W15" i="94"/>
  <c r="W34" i="94" s="1"/>
  <c r="W15" i="93"/>
  <c r="W34" i="93" s="1"/>
  <c r="S21" i="81"/>
  <c r="S21" i="80"/>
  <c r="S40" i="80" s="1"/>
  <c r="S21" i="79"/>
  <c r="S40" i="79" s="1"/>
  <c r="S21" i="94"/>
  <c r="S40" i="94" s="1"/>
  <c r="S21" i="93"/>
  <c r="S40" i="93" s="1"/>
  <c r="O21" i="81"/>
  <c r="O21" i="80"/>
  <c r="O40" i="80" s="1"/>
  <c r="O21" i="79"/>
  <c r="O40" i="79" s="1"/>
  <c r="O21" i="94"/>
  <c r="O40" i="94" s="1"/>
  <c r="O21" i="93"/>
  <c r="O40" i="93" s="1"/>
  <c r="K18" i="81"/>
  <c r="K18" i="80"/>
  <c r="K37" i="80" s="1"/>
  <c r="K18" i="79"/>
  <c r="K37" i="79" s="1"/>
  <c r="K18" i="94"/>
  <c r="K37" i="94" s="1"/>
  <c r="K18" i="93"/>
  <c r="K37" i="93" s="1"/>
  <c r="E12" i="81"/>
  <c r="E12" i="80"/>
  <c r="E31" i="80" s="1"/>
  <c r="E12" i="79"/>
  <c r="E31" i="79" s="1"/>
  <c r="E12" i="94"/>
  <c r="E31" i="94" s="1"/>
  <c r="E12" i="93"/>
  <c r="E31" i="93" s="1"/>
  <c r="R18" i="81"/>
  <c r="R18" i="80"/>
  <c r="R37" i="80" s="1"/>
  <c r="R18" i="79"/>
  <c r="R37" i="79" s="1"/>
  <c r="R18" i="94"/>
  <c r="R37" i="94" s="1"/>
  <c r="R18" i="93"/>
  <c r="R37" i="93" s="1"/>
  <c r="M18" i="81"/>
  <c r="M18" i="80"/>
  <c r="M37" i="80" s="1"/>
  <c r="M18" i="79"/>
  <c r="M37" i="79" s="1"/>
  <c r="M18" i="94"/>
  <c r="M37" i="94" s="1"/>
  <c r="M18" i="93"/>
  <c r="M37" i="93" s="1"/>
  <c r="S15" i="81"/>
  <c r="S15" i="79"/>
  <c r="S34" i="79" s="1"/>
  <c r="S15" i="80"/>
  <c r="S34" i="80" s="1"/>
  <c r="S15" i="94"/>
  <c r="S34" i="94" s="1"/>
  <c r="S15" i="93"/>
  <c r="S34" i="93" s="1"/>
  <c r="D15" i="81"/>
  <c r="D15" i="80"/>
  <c r="D34" i="80" s="1"/>
  <c r="D15" i="79"/>
  <c r="D34" i="79" s="1"/>
  <c r="D15" i="94"/>
  <c r="D34" i="94" s="1"/>
  <c r="D15" i="93"/>
  <c r="D34" i="93" s="1"/>
  <c r="W18" i="81"/>
  <c r="W18" i="80"/>
  <c r="W37" i="80" s="1"/>
  <c r="W18" i="79"/>
  <c r="W37" i="79" s="1"/>
  <c r="W18" i="94"/>
  <c r="W37" i="94" s="1"/>
  <c r="W18" i="93"/>
  <c r="W37" i="93" s="1"/>
  <c r="L18" i="81"/>
  <c r="L18" i="80"/>
  <c r="L37" i="80" s="1"/>
  <c r="L18" i="79"/>
  <c r="L37" i="79" s="1"/>
  <c r="L18" i="93"/>
  <c r="L37" i="93" s="1"/>
  <c r="L18" i="94"/>
  <c r="L37" i="94" s="1"/>
  <c r="V21" i="81"/>
  <c r="V21" i="80"/>
  <c r="V40" i="80" s="1"/>
  <c r="V21" i="79"/>
  <c r="V40" i="79" s="1"/>
  <c r="V21" i="93"/>
  <c r="V40" i="93" s="1"/>
  <c r="V21" i="94"/>
  <c r="V40" i="94" s="1"/>
  <c r="K12" i="81"/>
  <c r="K12" i="79"/>
  <c r="K31" i="79" s="1"/>
  <c r="K12" i="80"/>
  <c r="K31" i="80" s="1"/>
  <c r="K12" i="94"/>
  <c r="K31" i="94" s="1"/>
  <c r="K12" i="93"/>
  <c r="K31" i="93" s="1"/>
  <c r="Y12" i="81"/>
  <c r="Y12" i="80"/>
  <c r="Y31" i="80" s="1"/>
  <c r="Y12" i="79"/>
  <c r="Y31" i="79" s="1"/>
  <c r="Y12" i="94"/>
  <c r="Y31" i="94" s="1"/>
  <c r="Y12" i="93"/>
  <c r="Y31" i="93" s="1"/>
  <c r="T12" i="81"/>
  <c r="T12" i="80"/>
  <c r="T31" i="80" s="1"/>
  <c r="T12" i="79"/>
  <c r="T31" i="79" s="1"/>
  <c r="T12" i="94"/>
  <c r="T31" i="94" s="1"/>
  <c r="T12" i="93"/>
  <c r="T31" i="93" s="1"/>
  <c r="P12" i="81"/>
  <c r="P12" i="80"/>
  <c r="P31" i="80" s="1"/>
  <c r="P12" i="79"/>
  <c r="P31" i="79" s="1"/>
  <c r="P12" i="93"/>
  <c r="P31" i="93" s="1"/>
  <c r="P12" i="94"/>
  <c r="P31" i="94" s="1"/>
  <c r="L12" i="81"/>
  <c r="L12" i="80"/>
  <c r="L31" i="80" s="1"/>
  <c r="L12" i="79"/>
  <c r="L31" i="79" s="1"/>
  <c r="L12" i="93"/>
  <c r="L31" i="93" s="1"/>
  <c r="L12" i="94"/>
  <c r="L31" i="94" s="1"/>
  <c r="E18" i="81"/>
  <c r="E18" i="80"/>
  <c r="E37" i="80" s="1"/>
  <c r="E18" i="79"/>
  <c r="E37" i="79" s="1"/>
  <c r="E18" i="94"/>
  <c r="E37" i="94" s="1"/>
  <c r="E18" i="93"/>
  <c r="E37" i="93" s="1"/>
  <c r="U12" i="81"/>
  <c r="U12" i="80"/>
  <c r="U31" i="80" s="1"/>
  <c r="U12" i="79"/>
  <c r="U31" i="79" s="1"/>
  <c r="U12" i="94"/>
  <c r="U31" i="94" s="1"/>
  <c r="U12" i="93"/>
  <c r="U31" i="93" s="1"/>
  <c r="N12" i="81"/>
  <c r="N12" i="80"/>
  <c r="N31" i="80" s="1"/>
  <c r="N12" i="79"/>
  <c r="N31" i="79" s="1"/>
  <c r="N12" i="94"/>
  <c r="N31" i="94" s="1"/>
  <c r="N12" i="93"/>
  <c r="N31" i="93" s="1"/>
  <c r="AA15" i="81"/>
  <c r="AA15" i="80"/>
  <c r="AA34" i="80" s="1"/>
  <c r="AA15" i="79"/>
  <c r="AA34" i="79" s="1"/>
  <c r="AA15" i="94"/>
  <c r="AA34" i="94" s="1"/>
  <c r="AA15" i="93"/>
  <c r="AA34" i="93" s="1"/>
  <c r="D12" i="81"/>
  <c r="D12" i="80"/>
  <c r="D31" i="80" s="1"/>
  <c r="D12" i="79"/>
  <c r="D31" i="79" s="1"/>
  <c r="D12" i="94"/>
  <c r="D31" i="94" s="1"/>
  <c r="D12" i="93"/>
  <c r="D31" i="93" s="1"/>
  <c r="J15" i="80"/>
  <c r="J34" i="80" s="1"/>
  <c r="J15" i="81"/>
  <c r="J15" i="79"/>
  <c r="J34" i="79" s="1"/>
  <c r="J15" i="93"/>
  <c r="J34" i="93" s="1"/>
  <c r="J15" i="94"/>
  <c r="J34" i="94" s="1"/>
  <c r="U21" i="81"/>
  <c r="U21" i="80"/>
  <c r="U40" i="80" s="1"/>
  <c r="U21" i="79"/>
  <c r="U40" i="79" s="1"/>
  <c r="U21" i="94"/>
  <c r="U40" i="94" s="1"/>
  <c r="U21" i="93"/>
  <c r="U40" i="93" s="1"/>
  <c r="D18" i="81"/>
  <c r="D18" i="80"/>
  <c r="D37" i="80" s="1"/>
  <c r="D18" i="79"/>
  <c r="D37" i="79" s="1"/>
  <c r="D18" i="93"/>
  <c r="D37" i="93" s="1"/>
  <c r="D18" i="94"/>
  <c r="D37" i="94" s="1"/>
  <c r="V15" i="81"/>
  <c r="V15" i="80"/>
  <c r="V34" i="80" s="1"/>
  <c r="V15" i="79"/>
  <c r="V34" i="79" s="1"/>
  <c r="V15" i="94"/>
  <c r="V34" i="94" s="1"/>
  <c r="V15" i="93"/>
  <c r="V34" i="93" s="1"/>
  <c r="J21" i="81"/>
  <c r="J21" i="80"/>
  <c r="J40" i="80" s="1"/>
  <c r="J21" i="79"/>
  <c r="J40" i="79" s="1"/>
  <c r="J21" i="94"/>
  <c r="J40" i="94" s="1"/>
  <c r="J21" i="93"/>
  <c r="J40" i="93" s="1"/>
  <c r="Q18" i="81"/>
  <c r="Q18" i="80"/>
  <c r="Q37" i="80" s="1"/>
  <c r="Q18" i="79"/>
  <c r="Q37" i="79" s="1"/>
  <c r="Q18" i="94"/>
  <c r="Q37" i="94" s="1"/>
  <c r="Q18" i="93"/>
  <c r="Q37" i="93" s="1"/>
  <c r="O12" i="81"/>
  <c r="O12" i="80"/>
  <c r="O31" i="80" s="1"/>
  <c r="O12" i="79"/>
  <c r="O31" i="79" s="1"/>
  <c r="O12" i="94"/>
  <c r="O31" i="94" s="1"/>
  <c r="O12" i="93"/>
  <c r="O31" i="93" s="1"/>
  <c r="AA21" i="81"/>
  <c r="AA21" i="80"/>
  <c r="AA40" i="80" s="1"/>
  <c r="AA21" i="79"/>
  <c r="AA40" i="79" s="1"/>
  <c r="AA21" i="94"/>
  <c r="AA40" i="94" s="1"/>
  <c r="AA21" i="93"/>
  <c r="AA40" i="93" s="1"/>
  <c r="B9" i="94"/>
  <c r="B28" i="94" s="1"/>
  <c r="B9" i="93"/>
  <c r="B28" i="93" s="1"/>
  <c r="B20" i="94"/>
  <c r="B39" i="94" s="1"/>
  <c r="B20" i="93"/>
  <c r="B39" i="93" s="1"/>
  <c r="B11" i="94"/>
  <c r="B30" i="94" s="1"/>
  <c r="B11" i="93"/>
  <c r="B30" i="93" s="1"/>
  <c r="B17" i="94"/>
  <c r="B36" i="94" s="1"/>
  <c r="B17" i="93"/>
  <c r="B36" i="93" s="1"/>
  <c r="B14" i="94"/>
  <c r="B33" i="94" s="1"/>
  <c r="B14" i="93"/>
  <c r="B33" i="93" s="1"/>
  <c r="B14" i="81"/>
  <c r="B14" i="79"/>
  <c r="B33" i="79" s="1"/>
  <c r="B14" i="80"/>
  <c r="B33" i="80" s="1"/>
  <c r="B9" i="81"/>
  <c r="B9" i="80"/>
  <c r="B28" i="80" s="1"/>
  <c r="B9" i="79"/>
  <c r="B28" i="79" s="1"/>
  <c r="B17" i="81"/>
  <c r="B17" i="79"/>
  <c r="B36" i="79" s="1"/>
  <c r="B17" i="80"/>
  <c r="B36" i="80" s="1"/>
  <c r="B20" i="81"/>
  <c r="B20" i="80"/>
  <c r="B39" i="80" s="1"/>
  <c r="B20" i="79"/>
  <c r="B39" i="79" s="1"/>
  <c r="B11" i="81"/>
  <c r="B11" i="79"/>
  <c r="B30" i="79" s="1"/>
  <c r="B11" i="80"/>
  <c r="B30" i="80" s="1"/>
  <c r="B5" i="72"/>
  <c r="B24" i="72" s="1"/>
  <c r="B6" i="72"/>
  <c r="B25" i="72" s="1"/>
  <c r="B5" i="71"/>
  <c r="B24" i="71" s="1"/>
  <c r="B6" i="71"/>
  <c r="B25" i="71" s="1"/>
  <c r="B21" i="94" l="1"/>
  <c r="B40" i="94" s="1"/>
  <c r="B21" i="93"/>
  <c r="B40" i="93" s="1"/>
  <c r="B12" i="93"/>
  <c r="B31" i="93" s="1"/>
  <c r="B12" i="94"/>
  <c r="B31" i="94" s="1"/>
  <c r="B15" i="94"/>
  <c r="B34" i="94" s="1"/>
  <c r="B15" i="93"/>
  <c r="B34" i="93" s="1"/>
  <c r="B18" i="94"/>
  <c r="B37" i="94" s="1"/>
  <c r="B18" i="93"/>
  <c r="B37" i="93" s="1"/>
  <c r="B15" i="81"/>
  <c r="B15" i="80"/>
  <c r="B34" i="80" s="1"/>
  <c r="B15" i="79"/>
  <c r="B34" i="79" s="1"/>
  <c r="B12" i="81"/>
  <c r="B12" i="80"/>
  <c r="B31" i="80" s="1"/>
  <c r="B12" i="79"/>
  <c r="B31" i="79" s="1"/>
  <c r="B18" i="81"/>
  <c r="B18" i="80"/>
  <c r="B37" i="80" s="1"/>
  <c r="B18" i="79"/>
  <c r="B37" i="79" s="1"/>
  <c r="B21" i="81"/>
  <c r="B21" i="80"/>
  <c r="B40" i="80" s="1"/>
  <c r="B21" i="79"/>
  <c r="B40" i="79" s="1"/>
  <c r="B8" i="71" l="1"/>
  <c r="B27" i="71" s="1"/>
  <c r="B8" i="72"/>
  <c r="B27" i="72" s="1"/>
  <c r="B14" i="71" l="1"/>
  <c r="B33" i="71" s="1"/>
  <c r="B14" i="72"/>
  <c r="B33" i="72" s="1"/>
  <c r="B9" i="72"/>
  <c r="B28" i="72" s="1"/>
  <c r="B9" i="71"/>
  <c r="B28" i="71" s="1"/>
  <c r="B20" i="71"/>
  <c r="B39" i="71" s="1"/>
  <c r="B20" i="72"/>
  <c r="B39" i="72" s="1"/>
  <c r="B17" i="72"/>
  <c r="B36" i="72" s="1"/>
  <c r="B17" i="71"/>
  <c r="B36" i="71" s="1"/>
  <c r="B11" i="72"/>
  <c r="B30" i="72" s="1"/>
  <c r="B11" i="71"/>
  <c r="B30" i="71" s="1"/>
  <c r="B18" i="71" l="1"/>
  <c r="B37" i="71" s="1"/>
  <c r="B18" i="72"/>
  <c r="B37" i="72" s="1"/>
  <c r="B21" i="72"/>
  <c r="B40" i="72" s="1"/>
  <c r="B21" i="71"/>
  <c r="B40" i="71" s="1"/>
  <c r="B15" i="72"/>
  <c r="B34" i="72" s="1"/>
  <c r="B15" i="71"/>
  <c r="B34" i="71" s="1"/>
  <c r="B12" i="71"/>
  <c r="B31" i="71" s="1"/>
  <c r="B12" i="72"/>
  <c r="B31" i="72" s="1"/>
  <c r="C2" i="60" l="1"/>
  <c r="D2" i="60"/>
  <c r="E2" i="60"/>
  <c r="F2" i="60"/>
  <c r="C3" i="60"/>
  <c r="D3" i="60"/>
  <c r="E3" i="60"/>
  <c r="F3" i="60"/>
  <c r="C2" i="59"/>
  <c r="C20" i="59" s="1"/>
  <c r="D2" i="59"/>
  <c r="D20" i="59" s="1"/>
  <c r="E2" i="59"/>
  <c r="E20" i="59" s="1"/>
  <c r="F2" i="59"/>
  <c r="F20" i="59" s="1"/>
  <c r="C3" i="59"/>
  <c r="C21" i="59" s="1"/>
  <c r="D3" i="59"/>
  <c r="D21" i="59" s="1"/>
  <c r="E3" i="59"/>
  <c r="E21" i="59" s="1"/>
  <c r="F3" i="59"/>
  <c r="F21" i="59" s="1"/>
  <c r="C2" i="32"/>
  <c r="C20" i="32" s="1"/>
  <c r="D2" i="32"/>
  <c r="D20" i="32" s="1"/>
  <c r="E2" i="32"/>
  <c r="E20" i="32" s="1"/>
  <c r="F2" i="32"/>
  <c r="F20" i="32" s="1"/>
  <c r="C3" i="32"/>
  <c r="C21" i="32" s="1"/>
  <c r="D3" i="32"/>
  <c r="D21" i="32" s="1"/>
  <c r="E3" i="32"/>
  <c r="E21" i="32" s="1"/>
  <c r="F3" i="32"/>
  <c r="F21" i="32" s="1"/>
  <c r="B2" i="60" l="1"/>
  <c r="B3" i="60"/>
  <c r="B2" i="59"/>
  <c r="B20" i="59" s="1"/>
  <c r="B3" i="59"/>
  <c r="B21" i="59" s="1"/>
  <c r="B2" i="32"/>
  <c r="B20" i="32" s="1"/>
  <c r="B3" i="32"/>
  <c r="B21" i="32" s="1"/>
  <c r="C5" i="32" l="1"/>
  <c r="C8" i="32" l="1"/>
  <c r="C11" i="32"/>
  <c r="C23" i="32"/>
  <c r="C5" i="60"/>
  <c r="C5" i="59"/>
  <c r="C23" i="59" s="1"/>
  <c r="C14" i="32"/>
  <c r="C17" i="32"/>
  <c r="C6" i="32"/>
  <c r="C12" i="32" l="1"/>
  <c r="C8" i="59"/>
  <c r="C26" i="59" s="1"/>
  <c r="C8" i="60"/>
  <c r="C26" i="32"/>
  <c r="C6" i="59"/>
  <c r="C24" i="59" s="1"/>
  <c r="C6" i="60"/>
  <c r="C24" i="32"/>
  <c r="C17" i="60"/>
  <c r="C17" i="59"/>
  <c r="C35" i="59" s="1"/>
  <c r="C35" i="32"/>
  <c r="C14" i="59"/>
  <c r="C32" i="59" s="1"/>
  <c r="C14" i="60"/>
  <c r="C32" i="32"/>
  <c r="C11" i="60"/>
  <c r="C11" i="59"/>
  <c r="C29" i="59" s="1"/>
  <c r="C29" i="32"/>
  <c r="C9" i="32"/>
  <c r="C18" i="32"/>
  <c r="C15" i="32"/>
  <c r="C12" i="59" l="1"/>
  <c r="C30" i="59" s="1"/>
  <c r="C12" i="60"/>
  <c r="C30" i="32"/>
  <c r="C9" i="60"/>
  <c r="C9" i="59"/>
  <c r="C27" i="59" s="1"/>
  <c r="C27" i="32"/>
  <c r="C15" i="60"/>
  <c r="C15" i="59"/>
  <c r="C33" i="59" s="1"/>
  <c r="C33" i="32"/>
  <c r="C18" i="59"/>
  <c r="C36" i="59" s="1"/>
  <c r="C18" i="60"/>
  <c r="C36" i="32"/>
  <c r="D5" i="32" l="1"/>
  <c r="E5" i="32"/>
  <c r="D14" i="32" l="1"/>
  <c r="D17" i="32"/>
  <c r="E8" i="32"/>
  <c r="D6" i="32"/>
  <c r="D11" i="32"/>
  <c r="E14" i="32"/>
  <c r="E6" i="32"/>
  <c r="E5" i="60"/>
  <c r="E5" i="59"/>
  <c r="E23" i="59" s="1"/>
  <c r="E23" i="32"/>
  <c r="D5" i="60"/>
  <c r="D5" i="59"/>
  <c r="D23" i="59" s="1"/>
  <c r="D23" i="32"/>
  <c r="D8" i="32"/>
  <c r="E11" i="32"/>
  <c r="E17" i="32"/>
  <c r="E7" i="18" l="1"/>
  <c r="E29" i="18" s="1"/>
  <c r="D7" i="18"/>
  <c r="D29" i="18" s="1"/>
  <c r="B7" i="18"/>
  <c r="B29" i="18" s="1"/>
  <c r="B7" i="74"/>
  <c r="B29" i="74" s="1"/>
  <c r="B7" i="85"/>
  <c r="B26" i="85" s="1"/>
  <c r="B7" i="75"/>
  <c r="B7" i="86"/>
  <c r="B26" i="86" s="1"/>
  <c r="E7" i="75"/>
  <c r="E7" i="86"/>
  <c r="E26" i="86" s="1"/>
  <c r="E7" i="74"/>
  <c r="E29" i="74" s="1"/>
  <c r="E7" i="85"/>
  <c r="E26" i="85" s="1"/>
  <c r="D7" i="75"/>
  <c r="D7" i="74"/>
  <c r="D29" i="74" s="1"/>
  <c r="D7" i="85"/>
  <c r="D26" i="85" s="1"/>
  <c r="D7" i="86"/>
  <c r="D26" i="86" s="1"/>
  <c r="E15" i="32"/>
  <c r="D15" i="32"/>
  <c r="E14" i="60"/>
  <c r="E14" i="59"/>
  <c r="E32" i="59" s="1"/>
  <c r="E32" i="32"/>
  <c r="D11" i="60"/>
  <c r="D11" i="59"/>
  <c r="D29" i="59" s="1"/>
  <c r="D29" i="32"/>
  <c r="D18" i="32"/>
  <c r="D6" i="60"/>
  <c r="D6" i="59"/>
  <c r="D24" i="59" s="1"/>
  <c r="D24" i="32"/>
  <c r="D12" i="32"/>
  <c r="D9" i="32"/>
  <c r="E11" i="60"/>
  <c r="E11" i="59"/>
  <c r="E29" i="59" s="1"/>
  <c r="E29" i="32"/>
  <c r="D8" i="60"/>
  <c r="D8" i="59"/>
  <c r="D26" i="59" s="1"/>
  <c r="D26" i="32"/>
  <c r="E8" i="60"/>
  <c r="E8" i="59"/>
  <c r="E26" i="59" s="1"/>
  <c r="E26" i="32"/>
  <c r="D14" i="60"/>
  <c r="D14" i="59"/>
  <c r="D32" i="59" s="1"/>
  <c r="D32" i="32"/>
  <c r="E9" i="32"/>
  <c r="F5" i="32"/>
  <c r="E12" i="32"/>
  <c r="E18" i="32"/>
  <c r="E17" i="60"/>
  <c r="E17" i="59"/>
  <c r="E35" i="59" s="1"/>
  <c r="E35" i="32"/>
  <c r="E6" i="60"/>
  <c r="E6" i="59"/>
  <c r="E24" i="59" s="1"/>
  <c r="E24" i="32"/>
  <c r="D17" i="60"/>
  <c r="D17" i="59"/>
  <c r="D35" i="59" s="1"/>
  <c r="D35" i="32"/>
  <c r="B16" i="18" l="1"/>
  <c r="B38" i="18" s="1"/>
  <c r="E10" i="18"/>
  <c r="E32" i="18" s="1"/>
  <c r="E19" i="18"/>
  <c r="E41" i="18" s="1"/>
  <c r="D10" i="18"/>
  <c r="D32" i="18" s="1"/>
  <c r="D16" i="18"/>
  <c r="D38" i="18" s="1"/>
  <c r="D13" i="18"/>
  <c r="D35" i="18" s="1"/>
  <c r="B13" i="18"/>
  <c r="B35" i="18" s="1"/>
  <c r="E8" i="18"/>
  <c r="E30" i="18" s="1"/>
  <c r="B10" i="18"/>
  <c r="B32" i="18" s="1"/>
  <c r="E16" i="18"/>
  <c r="E38" i="18" s="1"/>
  <c r="D19" i="18"/>
  <c r="D41" i="18" s="1"/>
  <c r="D8" i="18"/>
  <c r="D30" i="18" s="1"/>
  <c r="B19" i="18"/>
  <c r="B41" i="18" s="1"/>
  <c r="E13" i="18"/>
  <c r="E35" i="18" s="1"/>
  <c r="B8" i="18"/>
  <c r="B30" i="18" s="1"/>
  <c r="E19" i="75"/>
  <c r="E19" i="74"/>
  <c r="E41" i="74" s="1"/>
  <c r="E19" i="85"/>
  <c r="E38" i="85" s="1"/>
  <c r="E19" i="86"/>
  <c r="E38" i="86" s="1"/>
  <c r="D16" i="75"/>
  <c r="D16" i="85"/>
  <c r="D35" i="85" s="1"/>
  <c r="D16" i="74"/>
  <c r="D38" i="74" s="1"/>
  <c r="D16" i="86"/>
  <c r="D35" i="86" s="1"/>
  <c r="D10" i="75"/>
  <c r="D10" i="85"/>
  <c r="D29" i="85" s="1"/>
  <c r="D10" i="74"/>
  <c r="D32" i="74" s="1"/>
  <c r="D10" i="86"/>
  <c r="D29" i="86" s="1"/>
  <c r="D8" i="74"/>
  <c r="D30" i="74" s="1"/>
  <c r="D8" i="85"/>
  <c r="D27" i="85" s="1"/>
  <c r="D8" i="86"/>
  <c r="D27" i="86" s="1"/>
  <c r="D8" i="75"/>
  <c r="E10" i="74"/>
  <c r="E32" i="74" s="1"/>
  <c r="E10" i="75"/>
  <c r="E10" i="85"/>
  <c r="E29" i="85" s="1"/>
  <c r="E10" i="86"/>
  <c r="E29" i="86" s="1"/>
  <c r="E13" i="75"/>
  <c r="E13" i="74"/>
  <c r="E35" i="74" s="1"/>
  <c r="E13" i="86"/>
  <c r="E32" i="86" s="1"/>
  <c r="E13" i="85"/>
  <c r="E32" i="85" s="1"/>
  <c r="D19" i="75"/>
  <c r="D19" i="74"/>
  <c r="D41" i="74" s="1"/>
  <c r="D19" i="85"/>
  <c r="D38" i="85" s="1"/>
  <c r="D19" i="86"/>
  <c r="D38" i="86" s="1"/>
  <c r="E8" i="85"/>
  <c r="E27" i="85" s="1"/>
  <c r="E8" i="86"/>
  <c r="E27" i="86" s="1"/>
  <c r="E8" i="74"/>
  <c r="E30" i="74" s="1"/>
  <c r="E8" i="75"/>
  <c r="E16" i="74"/>
  <c r="E38" i="74" s="1"/>
  <c r="E16" i="75"/>
  <c r="E16" i="85"/>
  <c r="E35" i="85" s="1"/>
  <c r="E16" i="86"/>
  <c r="E35" i="86" s="1"/>
  <c r="B13" i="85"/>
  <c r="B32" i="85" s="1"/>
  <c r="B13" i="75"/>
  <c r="B13" i="74"/>
  <c r="B35" i="74" s="1"/>
  <c r="B13" i="86"/>
  <c r="B32" i="86" s="1"/>
  <c r="B8" i="75"/>
  <c r="B8" i="85"/>
  <c r="B27" i="85" s="1"/>
  <c r="B8" i="86"/>
  <c r="B27" i="86" s="1"/>
  <c r="B8" i="74"/>
  <c r="B30" i="74" s="1"/>
  <c r="B10" i="74"/>
  <c r="B32" i="74" s="1"/>
  <c r="B10" i="75"/>
  <c r="B10" i="85"/>
  <c r="B29" i="85" s="1"/>
  <c r="B10" i="86"/>
  <c r="B29" i="86" s="1"/>
  <c r="B16" i="74"/>
  <c r="B38" i="74" s="1"/>
  <c r="B16" i="75"/>
  <c r="B16" i="85"/>
  <c r="B35" i="85" s="1"/>
  <c r="B16" i="86"/>
  <c r="B35" i="86" s="1"/>
  <c r="D13" i="74"/>
  <c r="D35" i="74" s="1"/>
  <c r="D13" i="85"/>
  <c r="D32" i="85" s="1"/>
  <c r="D13" i="86"/>
  <c r="D32" i="86" s="1"/>
  <c r="D13" i="75"/>
  <c r="B19" i="74"/>
  <c r="B41" i="74" s="1"/>
  <c r="B19" i="85"/>
  <c r="B38" i="85" s="1"/>
  <c r="B19" i="75"/>
  <c r="B19" i="86"/>
  <c r="B38" i="86" s="1"/>
  <c r="F17" i="32"/>
  <c r="D9" i="60"/>
  <c r="D9" i="59"/>
  <c r="D27" i="59" s="1"/>
  <c r="D27" i="32"/>
  <c r="D15" i="60"/>
  <c r="D15" i="59"/>
  <c r="D33" i="59" s="1"/>
  <c r="D33" i="32"/>
  <c r="F8" i="32"/>
  <c r="E18" i="60"/>
  <c r="E18" i="59"/>
  <c r="E36" i="59" s="1"/>
  <c r="E36" i="32"/>
  <c r="D12" i="60"/>
  <c r="D12" i="59"/>
  <c r="D30" i="59" s="1"/>
  <c r="D30" i="32"/>
  <c r="D18" i="60"/>
  <c r="D18" i="59"/>
  <c r="D36" i="59" s="1"/>
  <c r="D36" i="32"/>
  <c r="E15" i="60"/>
  <c r="E15" i="59"/>
  <c r="E33" i="59" s="1"/>
  <c r="E33" i="32"/>
  <c r="F23" i="32"/>
  <c r="F5" i="60"/>
  <c r="F5" i="59"/>
  <c r="F23" i="59" s="1"/>
  <c r="F11" i="32"/>
  <c r="F6" i="32"/>
  <c r="F14" i="32"/>
  <c r="E12" i="60"/>
  <c r="E12" i="59"/>
  <c r="E30" i="59" s="1"/>
  <c r="E30" i="32"/>
  <c r="E9" i="60"/>
  <c r="E9" i="59"/>
  <c r="E27" i="59" s="1"/>
  <c r="E27" i="32"/>
  <c r="B14" i="18" l="1"/>
  <c r="B36" i="18" s="1"/>
  <c r="B11" i="18"/>
  <c r="B33" i="18" s="1"/>
  <c r="D11" i="18"/>
  <c r="D33" i="18" s="1"/>
  <c r="D14" i="18"/>
  <c r="D36" i="18" s="1"/>
  <c r="E17" i="18"/>
  <c r="E39" i="18" s="1"/>
  <c r="E20" i="18"/>
  <c r="E42" i="18" s="1"/>
  <c r="D20" i="18"/>
  <c r="D42" i="18" s="1"/>
  <c r="E11" i="18"/>
  <c r="E33" i="18" s="1"/>
  <c r="D17" i="18"/>
  <c r="D39" i="18" s="1"/>
  <c r="B20" i="18"/>
  <c r="B42" i="18" s="1"/>
  <c r="B17" i="18"/>
  <c r="B39" i="18" s="1"/>
  <c r="E14" i="18"/>
  <c r="E36" i="18" s="1"/>
  <c r="E20" i="74"/>
  <c r="E42" i="74" s="1"/>
  <c r="E20" i="85"/>
  <c r="E39" i="85" s="1"/>
  <c r="E20" i="86"/>
  <c r="E39" i="86" s="1"/>
  <c r="E20" i="75"/>
  <c r="B14" i="86"/>
  <c r="B33" i="86" s="1"/>
  <c r="B14" i="85"/>
  <c r="B33" i="85" s="1"/>
  <c r="B14" i="75"/>
  <c r="B14" i="74"/>
  <c r="B36" i="74" s="1"/>
  <c r="E14" i="85"/>
  <c r="E33" i="85" s="1"/>
  <c r="E14" i="86"/>
  <c r="E33" i="86" s="1"/>
  <c r="E14" i="75"/>
  <c r="E14" i="74"/>
  <c r="E36" i="74" s="1"/>
  <c r="B20" i="86"/>
  <c r="B39" i="86" s="1"/>
  <c r="B20" i="85"/>
  <c r="B39" i="85" s="1"/>
  <c r="B20" i="75"/>
  <c r="B20" i="74"/>
  <c r="B42" i="74" s="1"/>
  <c r="E17" i="85"/>
  <c r="E36" i="85" s="1"/>
  <c r="E17" i="86"/>
  <c r="E36" i="86" s="1"/>
  <c r="E17" i="74"/>
  <c r="E39" i="74" s="1"/>
  <c r="E17" i="75"/>
  <c r="B17" i="85"/>
  <c r="B36" i="85" s="1"/>
  <c r="B17" i="74"/>
  <c r="B39" i="74" s="1"/>
  <c r="B17" i="86"/>
  <c r="B36" i="86" s="1"/>
  <c r="B17" i="75"/>
  <c r="E11" i="85"/>
  <c r="E30" i="85" s="1"/>
  <c r="E11" i="86"/>
  <c r="E30" i="86" s="1"/>
  <c r="E11" i="74"/>
  <c r="E33" i="74" s="1"/>
  <c r="E11" i="75"/>
  <c r="D20" i="85"/>
  <c r="D39" i="85" s="1"/>
  <c r="D20" i="74"/>
  <c r="D42" i="74" s="1"/>
  <c r="D20" i="86"/>
  <c r="D39" i="86" s="1"/>
  <c r="D20" i="75"/>
  <c r="D17" i="85"/>
  <c r="D36" i="85" s="1"/>
  <c r="D17" i="86"/>
  <c r="D36" i="86" s="1"/>
  <c r="D17" i="75"/>
  <c r="D17" i="74"/>
  <c r="D39" i="74" s="1"/>
  <c r="D14" i="85"/>
  <c r="D33" i="85" s="1"/>
  <c r="D14" i="86"/>
  <c r="D33" i="86" s="1"/>
  <c r="D14" i="75"/>
  <c r="D14" i="74"/>
  <c r="D36" i="74" s="1"/>
  <c r="D11" i="75"/>
  <c r="D11" i="85"/>
  <c r="D30" i="85" s="1"/>
  <c r="D11" i="86"/>
  <c r="D30" i="86" s="1"/>
  <c r="D11" i="74"/>
  <c r="D33" i="74" s="1"/>
  <c r="B11" i="85"/>
  <c r="B30" i="85" s="1"/>
  <c r="B11" i="86"/>
  <c r="B30" i="86" s="1"/>
  <c r="B11" i="75"/>
  <c r="B11" i="74"/>
  <c r="B33" i="74" s="1"/>
  <c r="B8" i="35"/>
  <c r="B27" i="35" s="1"/>
  <c r="B8" i="53"/>
  <c r="B8" i="52"/>
  <c r="B27" i="52" s="1"/>
  <c r="B8" i="37"/>
  <c r="B8" i="36"/>
  <c r="B27" i="36" s="1"/>
  <c r="B8" i="51"/>
  <c r="B27" i="51" s="1"/>
  <c r="F15" i="32"/>
  <c r="F11" i="60"/>
  <c r="F11" i="59"/>
  <c r="F29" i="59" s="1"/>
  <c r="F29" i="32"/>
  <c r="F9" i="32"/>
  <c r="F6" i="60"/>
  <c r="F6" i="59"/>
  <c r="F24" i="59" s="1"/>
  <c r="F24" i="32"/>
  <c r="F12" i="32"/>
  <c r="F18" i="32"/>
  <c r="F8" i="60"/>
  <c r="F8" i="59"/>
  <c r="F26" i="59" s="1"/>
  <c r="F26" i="32"/>
  <c r="F14" i="60"/>
  <c r="F14" i="59"/>
  <c r="F32" i="59" s="1"/>
  <c r="F32" i="32"/>
  <c r="F17" i="60"/>
  <c r="F17" i="59"/>
  <c r="F35" i="59" s="1"/>
  <c r="F35" i="32"/>
  <c r="B5" i="32"/>
  <c r="B8" i="77" l="1"/>
  <c r="B27" i="77" s="1"/>
  <c r="B8" i="78"/>
  <c r="B27" i="78" s="1"/>
  <c r="F12" i="60"/>
  <c r="F12" i="59"/>
  <c r="F30" i="59" s="1"/>
  <c r="F30" i="32"/>
  <c r="F15" i="60"/>
  <c r="F15" i="59"/>
  <c r="F33" i="59" s="1"/>
  <c r="F33" i="32"/>
  <c r="F18" i="60"/>
  <c r="F18" i="59"/>
  <c r="F36" i="59" s="1"/>
  <c r="F36" i="32"/>
  <c r="F9" i="60"/>
  <c r="F9" i="59"/>
  <c r="F27" i="59" s="1"/>
  <c r="F27" i="32"/>
  <c r="B5" i="59"/>
  <c r="B23" i="59" s="1"/>
  <c r="B23" i="32"/>
  <c r="B5" i="60"/>
  <c r="B5" i="56" l="1"/>
  <c r="B24" i="56" s="1"/>
  <c r="B6" i="56"/>
  <c r="B25" i="56" s="1"/>
  <c r="B5" i="55"/>
  <c r="B6" i="55"/>
  <c r="B5" i="57" l="1"/>
  <c r="B24" i="57" s="1"/>
  <c r="B6" i="57"/>
  <c r="B25" i="57" s="1"/>
  <c r="B17" i="32" l="1"/>
  <c r="B6" i="32"/>
  <c r="B14" i="32"/>
  <c r="B8" i="32"/>
  <c r="B11" i="32"/>
  <c r="B20" i="35" l="1"/>
  <c r="B39" i="35" s="1"/>
  <c r="B20" i="53"/>
  <c r="B20" i="52"/>
  <c r="B39" i="52" s="1"/>
  <c r="B20" i="37"/>
  <c r="B20" i="36"/>
  <c r="B39" i="36" s="1"/>
  <c r="B17" i="35"/>
  <c r="B36" i="35" s="1"/>
  <c r="B17" i="53"/>
  <c r="B17" i="52"/>
  <c r="B36" i="52" s="1"/>
  <c r="B17" i="37"/>
  <c r="B17" i="36"/>
  <c r="B36" i="36" s="1"/>
  <c r="B11" i="35"/>
  <c r="B30" i="35" s="1"/>
  <c r="B11" i="53"/>
  <c r="B11" i="52"/>
  <c r="B30" i="52" s="1"/>
  <c r="B11" i="37"/>
  <c r="B11" i="36"/>
  <c r="B30" i="36" s="1"/>
  <c r="B9" i="37"/>
  <c r="B9" i="36"/>
  <c r="B28" i="36" s="1"/>
  <c r="B9" i="35"/>
  <c r="B28" i="35" s="1"/>
  <c r="B9" i="53"/>
  <c r="B9" i="52"/>
  <c r="B28" i="52" s="1"/>
  <c r="B14" i="35"/>
  <c r="B33" i="35" s="1"/>
  <c r="B14" i="53"/>
  <c r="B14" i="52"/>
  <c r="B33" i="52" s="1"/>
  <c r="B14" i="37"/>
  <c r="B14" i="36"/>
  <c r="B33" i="36" s="1"/>
  <c r="B20" i="51"/>
  <c r="B39" i="51" s="1"/>
  <c r="B17" i="51"/>
  <c r="B36" i="51" s="1"/>
  <c r="B11" i="51"/>
  <c r="B30" i="51" s="1"/>
  <c r="B9" i="51"/>
  <c r="B28" i="51" s="1"/>
  <c r="B14" i="51"/>
  <c r="B33" i="51" s="1"/>
  <c r="B18" i="32"/>
  <c r="B12" i="32"/>
  <c r="B8" i="60"/>
  <c r="B26" i="32"/>
  <c r="B8" i="59"/>
  <c r="B26" i="59" s="1"/>
  <c r="B11" i="60"/>
  <c r="B11" i="59"/>
  <c r="B29" i="59" s="1"/>
  <c r="B29" i="32"/>
  <c r="B14" i="60"/>
  <c r="B14" i="59"/>
  <c r="B32" i="59" s="1"/>
  <c r="B32" i="32"/>
  <c r="B9" i="32"/>
  <c r="B15" i="32"/>
  <c r="B24" i="32"/>
  <c r="B6" i="60"/>
  <c r="B6" i="59"/>
  <c r="B24" i="59" s="1"/>
  <c r="B17" i="59"/>
  <c r="B35" i="59" s="1"/>
  <c r="B35" i="32"/>
  <c r="B17" i="60"/>
  <c r="B18" i="37" l="1"/>
  <c r="B18" i="36"/>
  <c r="B37" i="36" s="1"/>
  <c r="B18" i="35"/>
  <c r="B37" i="35" s="1"/>
  <c r="B18" i="53"/>
  <c r="B18" i="52"/>
  <c r="B37" i="52" s="1"/>
  <c r="B12" i="37"/>
  <c r="B12" i="36"/>
  <c r="B31" i="36" s="1"/>
  <c r="B12" i="35"/>
  <c r="B31" i="35" s="1"/>
  <c r="B12" i="53"/>
  <c r="B12" i="52"/>
  <c r="B31" i="52" s="1"/>
  <c r="B21" i="37"/>
  <c r="B21" i="36"/>
  <c r="B40" i="36" s="1"/>
  <c r="B21" i="35"/>
  <c r="B40" i="35" s="1"/>
  <c r="B21" i="53"/>
  <c r="B21" i="52"/>
  <c r="B40" i="52" s="1"/>
  <c r="B15" i="37"/>
  <c r="B15" i="36"/>
  <c r="B34" i="36" s="1"/>
  <c r="B15" i="35"/>
  <c r="B34" i="35" s="1"/>
  <c r="B15" i="53"/>
  <c r="B15" i="52"/>
  <c r="B34" i="52" s="1"/>
  <c r="B18" i="51"/>
  <c r="B37" i="51" s="1"/>
  <c r="B12" i="51"/>
  <c r="B31" i="51" s="1"/>
  <c r="B17" i="78"/>
  <c r="B36" i="78" s="1"/>
  <c r="B17" i="77"/>
  <c r="B36" i="77" s="1"/>
  <c r="B21" i="51"/>
  <c r="B40" i="51" s="1"/>
  <c r="B9" i="78"/>
  <c r="B28" i="78" s="1"/>
  <c r="B9" i="77"/>
  <c r="B28" i="77" s="1"/>
  <c r="B14" i="77"/>
  <c r="B33" i="77" s="1"/>
  <c r="B14" i="78"/>
  <c r="B33" i="78" s="1"/>
  <c r="B15" i="51"/>
  <c r="B34" i="51" s="1"/>
  <c r="B11" i="78"/>
  <c r="B30" i="78" s="1"/>
  <c r="B11" i="77"/>
  <c r="B30" i="77" s="1"/>
  <c r="B20" i="77"/>
  <c r="B39" i="77" s="1"/>
  <c r="B20" i="78"/>
  <c r="B39" i="78" s="1"/>
  <c r="B27" i="32"/>
  <c r="B9" i="60"/>
  <c r="B9" i="59"/>
  <c r="B27" i="59" s="1"/>
  <c r="B33" i="32"/>
  <c r="B15" i="59"/>
  <c r="B33" i="59" s="1"/>
  <c r="B15" i="60"/>
  <c r="B30" i="32"/>
  <c r="B12" i="60"/>
  <c r="B12" i="59"/>
  <c r="B30" i="59" s="1"/>
  <c r="B36" i="32"/>
  <c r="B18" i="59"/>
  <c r="B36" i="59" s="1"/>
  <c r="B18" i="60"/>
  <c r="B15" i="78" l="1"/>
  <c r="B34" i="78" s="1"/>
  <c r="B15" i="77"/>
  <c r="B34" i="77" s="1"/>
  <c r="B18" i="77"/>
  <c r="B37" i="77" s="1"/>
  <c r="B18" i="78"/>
  <c r="B37" i="78" s="1"/>
  <c r="B21" i="78"/>
  <c r="B40" i="78" s="1"/>
  <c r="B21" i="77"/>
  <c r="B40" i="77" s="1"/>
  <c r="B12" i="77"/>
  <c r="B31" i="77" s="1"/>
  <c r="B12" i="78"/>
  <c r="B31" i="78" s="1"/>
  <c r="E5" i="20"/>
  <c r="E6" i="20"/>
  <c r="E24" i="20"/>
  <c r="E5" i="19"/>
  <c r="E27" i="19" s="1"/>
  <c r="E6" i="19"/>
  <c r="E28" i="19" s="1"/>
  <c r="E24" i="19"/>
  <c r="O5" i="11"/>
  <c r="O24" i="11" s="1"/>
  <c r="O6" i="11"/>
  <c r="O25" i="11" s="1"/>
  <c r="O8" i="11" l="1"/>
  <c r="O27" i="11" s="1"/>
  <c r="E8" i="19"/>
  <c r="E30" i="19" s="1"/>
  <c r="O9" i="11"/>
  <c r="O28" i="11" s="1"/>
  <c r="E8" i="20"/>
  <c r="T5" i="11"/>
  <c r="T24" i="11" s="1"/>
  <c r="T6" i="11"/>
  <c r="T25" i="11" s="1"/>
  <c r="B5" i="20"/>
  <c r="B6" i="20"/>
  <c r="B24" i="20"/>
  <c r="B24" i="19"/>
  <c r="B6" i="19"/>
  <c r="B28" i="19" s="1"/>
  <c r="B5" i="19"/>
  <c r="B27" i="19" s="1"/>
  <c r="L5" i="11"/>
  <c r="L24" i="11" s="1"/>
  <c r="L6" i="11"/>
  <c r="L25" i="11" s="1"/>
  <c r="V5" i="11"/>
  <c r="V24" i="11" s="1"/>
  <c r="V6" i="11"/>
  <c r="V25" i="11" s="1"/>
  <c r="S5" i="11"/>
  <c r="S24" i="11" s="1"/>
  <c r="S6" i="11"/>
  <c r="S25" i="11" s="1"/>
  <c r="E9" i="20" l="1"/>
  <c r="L9" i="11"/>
  <c r="L28" i="11" s="1"/>
  <c r="E9" i="19"/>
  <c r="E31" i="19" s="1"/>
  <c r="E20" i="20"/>
  <c r="E20" i="19"/>
  <c r="E42" i="19" s="1"/>
  <c r="O20" i="11"/>
  <c r="O39" i="11" s="1"/>
  <c r="E14" i="19"/>
  <c r="E36" i="19" s="1"/>
  <c r="O14" i="11"/>
  <c r="O33" i="11" s="1"/>
  <c r="E14" i="20"/>
  <c r="E17" i="19"/>
  <c r="E39" i="19" s="1"/>
  <c r="E17" i="20"/>
  <c r="O17" i="11"/>
  <c r="O36" i="11" s="1"/>
  <c r="E11" i="19"/>
  <c r="E33" i="19" s="1"/>
  <c r="O11" i="11"/>
  <c r="O30" i="11" s="1"/>
  <c r="E11" i="20"/>
  <c r="T8" i="11"/>
  <c r="T27" i="11" s="1"/>
  <c r="B8" i="19"/>
  <c r="B30" i="19" s="1"/>
  <c r="B8" i="20"/>
  <c r="S8" i="11"/>
  <c r="S27" i="11" s="1"/>
  <c r="L8" i="11"/>
  <c r="L27" i="11" s="1"/>
  <c r="V8" i="11"/>
  <c r="V27" i="11" s="1"/>
  <c r="AN5" i="11"/>
  <c r="AN24" i="11" s="1"/>
  <c r="AO5" i="11"/>
  <c r="AO24" i="11" s="1"/>
  <c r="AP5" i="11"/>
  <c r="AP24" i="11" s="1"/>
  <c r="AN6" i="11"/>
  <c r="AN25" i="11" s="1"/>
  <c r="AO6" i="11"/>
  <c r="AO25" i="11" s="1"/>
  <c r="AP6" i="11"/>
  <c r="AP25" i="11" s="1"/>
  <c r="AH5" i="11"/>
  <c r="AI5" i="11"/>
  <c r="AI24" i="11" s="1"/>
  <c r="AJ5" i="11"/>
  <c r="AJ24" i="11" s="1"/>
  <c r="AK5" i="11"/>
  <c r="AK24" i="11" s="1"/>
  <c r="AL5" i="11"/>
  <c r="AL24" i="11" s="1"/>
  <c r="AM5" i="11"/>
  <c r="AM24" i="11" s="1"/>
  <c r="AH6" i="11"/>
  <c r="AH25" i="11" s="1"/>
  <c r="AI6" i="11"/>
  <c r="AI25" i="11" s="1"/>
  <c r="AJ6" i="11"/>
  <c r="AJ25" i="11" s="1"/>
  <c r="AK6" i="11"/>
  <c r="AK25" i="11" s="1"/>
  <c r="AL6" i="11"/>
  <c r="AL25" i="11" s="1"/>
  <c r="AM6" i="11"/>
  <c r="AM25" i="11" s="1"/>
  <c r="AH24" i="11"/>
  <c r="S9" i="11" l="1"/>
  <c r="S28" i="11" s="1"/>
  <c r="B9" i="19"/>
  <c r="B31" i="19" s="1"/>
  <c r="AI8" i="11"/>
  <c r="AI27" i="11" s="1"/>
  <c r="B9" i="20"/>
  <c r="O12" i="11"/>
  <c r="O31" i="11" s="1"/>
  <c r="E12" i="19"/>
  <c r="E34" i="19" s="1"/>
  <c r="E12" i="20"/>
  <c r="O18" i="11"/>
  <c r="O37" i="11" s="1"/>
  <c r="E18" i="19"/>
  <c r="E40" i="19" s="1"/>
  <c r="E18" i="20"/>
  <c r="E15" i="20"/>
  <c r="O15" i="11"/>
  <c r="O34" i="11" s="1"/>
  <c r="E15" i="19"/>
  <c r="E37" i="19" s="1"/>
  <c r="O21" i="11"/>
  <c r="O40" i="11" s="1"/>
  <c r="E21" i="19"/>
  <c r="E43" i="19" s="1"/>
  <c r="E21" i="20"/>
  <c r="T11" i="11"/>
  <c r="T30" i="11" s="1"/>
  <c r="T20" i="11"/>
  <c r="T39" i="11" s="1"/>
  <c r="V9" i="11"/>
  <c r="V28" i="11" s="1"/>
  <c r="T14" i="11"/>
  <c r="T33" i="11" s="1"/>
  <c r="T9" i="11"/>
  <c r="T28" i="11" s="1"/>
  <c r="T17" i="11"/>
  <c r="T36" i="11" s="1"/>
  <c r="B20" i="20"/>
  <c r="L20" i="11"/>
  <c r="L39" i="11" s="1"/>
  <c r="B20" i="19"/>
  <c r="B42" i="19" s="1"/>
  <c r="L14" i="11"/>
  <c r="L33" i="11" s="1"/>
  <c r="B14" i="20"/>
  <c r="B14" i="19"/>
  <c r="B36" i="19" s="1"/>
  <c r="B11" i="20"/>
  <c r="B11" i="19"/>
  <c r="B33" i="19" s="1"/>
  <c r="L11" i="11"/>
  <c r="L30" i="11" s="1"/>
  <c r="L17" i="11"/>
  <c r="L36" i="11" s="1"/>
  <c r="B17" i="19"/>
  <c r="B39" i="19" s="1"/>
  <c r="B17" i="20"/>
  <c r="S14" i="11"/>
  <c r="S33" i="11" s="1"/>
  <c r="V14" i="11"/>
  <c r="V33" i="11" s="1"/>
  <c r="S11" i="11"/>
  <c r="S30" i="11" s="1"/>
  <c r="V11" i="11"/>
  <c r="V30" i="11" s="1"/>
  <c r="S17" i="11"/>
  <c r="S36" i="11" s="1"/>
  <c r="V17" i="11"/>
  <c r="V36" i="11" s="1"/>
  <c r="S20" i="11"/>
  <c r="S39" i="11" s="1"/>
  <c r="V20" i="11"/>
  <c r="V39" i="11" s="1"/>
  <c r="AM8" i="11"/>
  <c r="AM27" i="11" s="1"/>
  <c r="AO8" i="11"/>
  <c r="AO27" i="11" s="1"/>
  <c r="AK8" i="11"/>
  <c r="AK27" i="11" s="1"/>
  <c r="AN8" i="11"/>
  <c r="AN27" i="11" s="1"/>
  <c r="AJ8" i="11"/>
  <c r="AJ27" i="11" s="1"/>
  <c r="AL8" i="11"/>
  <c r="AL27" i="11" s="1"/>
  <c r="AP8" i="11"/>
  <c r="AP27" i="11" s="1"/>
  <c r="AH8" i="11"/>
  <c r="AH27" i="11" s="1"/>
  <c r="AI14" i="11" l="1"/>
  <c r="AI33" i="11" s="1"/>
  <c r="AM9" i="11"/>
  <c r="AM28" i="11" s="1"/>
  <c r="AL20" i="11"/>
  <c r="AL39" i="11" s="1"/>
  <c r="AN14" i="11"/>
  <c r="AN33" i="11" s="1"/>
  <c r="AH17" i="11"/>
  <c r="AH36" i="11" s="1"/>
  <c r="T15" i="11"/>
  <c r="T34" i="11" s="1"/>
  <c r="T21" i="11"/>
  <c r="T40" i="11" s="1"/>
  <c r="T18" i="11"/>
  <c r="T37" i="11" s="1"/>
  <c r="T12" i="11"/>
  <c r="T31" i="11" s="1"/>
  <c r="B12" i="19"/>
  <c r="B34" i="19" s="1"/>
  <c r="L12" i="11"/>
  <c r="L31" i="11" s="1"/>
  <c r="B12" i="20"/>
  <c r="B15" i="19"/>
  <c r="B37" i="19" s="1"/>
  <c r="L15" i="11"/>
  <c r="L34" i="11" s="1"/>
  <c r="B15" i="20"/>
  <c r="B18" i="19"/>
  <c r="B40" i="19" s="1"/>
  <c r="L18" i="11"/>
  <c r="L37" i="11" s="1"/>
  <c r="B18" i="20"/>
  <c r="B21" i="19"/>
  <c r="B43" i="19" s="1"/>
  <c r="L21" i="11"/>
  <c r="L40" i="11" s="1"/>
  <c r="B21" i="20"/>
  <c r="V18" i="11"/>
  <c r="V37" i="11" s="1"/>
  <c r="V12" i="11"/>
  <c r="V31" i="11" s="1"/>
  <c r="V15" i="11"/>
  <c r="V34" i="11" s="1"/>
  <c r="V21" i="11"/>
  <c r="V40" i="11" s="1"/>
  <c r="S21" i="11"/>
  <c r="S40" i="11" s="1"/>
  <c r="S18" i="11"/>
  <c r="S37" i="11" s="1"/>
  <c r="S12" i="11"/>
  <c r="S31" i="11" s="1"/>
  <c r="S15" i="11"/>
  <c r="S34" i="11" s="1"/>
  <c r="AP11" i="11"/>
  <c r="AP30" i="11" s="1"/>
  <c r="AH11" i="11"/>
  <c r="AH30" i="11" s="1"/>
  <c r="AH9" i="11"/>
  <c r="AH28" i="11" s="1"/>
  <c r="AH20" i="11"/>
  <c r="AH39" i="11" s="1"/>
  <c r="AP14" i="11"/>
  <c r="AP33" i="11" s="1"/>
  <c r="AH14" i="11"/>
  <c r="AH33" i="11" s="1"/>
  <c r="AP9" i="11"/>
  <c r="AP28" i="11" s="1"/>
  <c r="AO11" i="11"/>
  <c r="AO30" i="11" s="1"/>
  <c r="AP20" i="11"/>
  <c r="AP39" i="11" s="1"/>
  <c r="AN17" i="11"/>
  <c r="AN36" i="11" s="1"/>
  <c r="AK17" i="11"/>
  <c r="AK36" i="11" s="1"/>
  <c r="AK20" i="11"/>
  <c r="AK39" i="11" s="1"/>
  <c r="AN20" i="11"/>
  <c r="AN39" i="11" s="1"/>
  <c r="AI17" i="11"/>
  <c r="AI36" i="11" s="1"/>
  <c r="AP17" i="11"/>
  <c r="AP36" i="11" s="1"/>
  <c r="AL9" i="11"/>
  <c r="AL28" i="11" s="1"/>
  <c r="AK11" i="11"/>
  <c r="AK30" i="11" s="1"/>
  <c r="AK9" i="11"/>
  <c r="AK28" i="11" s="1"/>
  <c r="AO9" i="11"/>
  <c r="AO28" i="11" s="1"/>
  <c r="AO20" i="11"/>
  <c r="AO39" i="11" s="1"/>
  <c r="AJ11" i="11"/>
  <c r="AJ30" i="11" s="1"/>
  <c r="AI20" i="11"/>
  <c r="AI39" i="11" s="1"/>
  <c r="AM20" i="11"/>
  <c r="AM39" i="11" s="1"/>
  <c r="AI9" i="11"/>
  <c r="AI28" i="11" s="1"/>
  <c r="AL11" i="11"/>
  <c r="AL30" i="11" s="1"/>
  <c r="AN9" i="11"/>
  <c r="AN28" i="11" s="1"/>
  <c r="AK14" i="11"/>
  <c r="AK33" i="11" s="1"/>
  <c r="AJ20" i="11"/>
  <c r="AJ39" i="11" s="1"/>
  <c r="AJ14" i="11"/>
  <c r="AJ33" i="11" s="1"/>
  <c r="AM14" i="11"/>
  <c r="AM33" i="11" s="1"/>
  <c r="AM11" i="11"/>
  <c r="AM30" i="11" s="1"/>
  <c r="AL14" i="11"/>
  <c r="AL33" i="11" s="1"/>
  <c r="AO17" i="11"/>
  <c r="AO36" i="11" s="1"/>
  <c r="AO14" i="11"/>
  <c r="AO33" i="11" s="1"/>
  <c r="AJ9" i="11"/>
  <c r="AJ28" i="11" s="1"/>
  <c r="AI11" i="11"/>
  <c r="AI30" i="11" s="1"/>
  <c r="AJ17" i="11"/>
  <c r="AJ36" i="11" s="1"/>
  <c r="AN11" i="11"/>
  <c r="AN30" i="11" s="1"/>
  <c r="AL17" i="11"/>
  <c r="AL36" i="11" s="1"/>
  <c r="AM17" i="11"/>
  <c r="AM36" i="11" s="1"/>
  <c r="B8" i="56" l="1"/>
  <c r="B27" i="56" s="1"/>
  <c r="B8" i="55"/>
  <c r="AI15" i="11"/>
  <c r="AI34" i="11" s="1"/>
  <c r="AH18" i="11"/>
  <c r="AH37" i="11" s="1"/>
  <c r="B8" i="57"/>
  <c r="B27" i="57" s="1"/>
  <c r="AP12" i="11"/>
  <c r="AP31" i="11" s="1"/>
  <c r="AN15" i="11"/>
  <c r="AN34" i="11" s="1"/>
  <c r="AH21" i="11"/>
  <c r="AH40" i="11" s="1"/>
  <c r="AP15" i="11"/>
  <c r="AP34" i="11" s="1"/>
  <c r="AL21" i="11"/>
  <c r="AL40" i="11" s="1"/>
  <c r="AH12" i="11"/>
  <c r="AH31" i="11" s="1"/>
  <c r="AH15" i="11"/>
  <c r="AH34" i="11" s="1"/>
  <c r="AM18" i="11"/>
  <c r="AM37" i="11" s="1"/>
  <c r="AN12" i="11"/>
  <c r="AN31" i="11" s="1"/>
  <c r="AI12" i="11"/>
  <c r="AI31" i="11" s="1"/>
  <c r="AO15" i="11"/>
  <c r="AO34" i="11" s="1"/>
  <c r="AJ15" i="11"/>
  <c r="AJ34" i="11" s="1"/>
  <c r="AK15" i="11"/>
  <c r="AK34" i="11" s="1"/>
  <c r="AM21" i="11"/>
  <c r="AM40" i="11" s="1"/>
  <c r="AJ12" i="11"/>
  <c r="AJ31" i="11" s="1"/>
  <c r="AK12" i="11"/>
  <c r="AK31" i="11" s="1"/>
  <c r="AP18" i="11"/>
  <c r="AP37" i="11" s="1"/>
  <c r="AN21" i="11"/>
  <c r="AN40" i="11" s="1"/>
  <c r="AK18" i="11"/>
  <c r="AK37" i="11" s="1"/>
  <c r="AP21" i="11"/>
  <c r="AP40" i="11" s="1"/>
  <c r="AL18" i="11"/>
  <c r="AL37" i="11" s="1"/>
  <c r="AJ18" i="11"/>
  <c r="AJ37" i="11" s="1"/>
  <c r="AO18" i="11"/>
  <c r="AO37" i="11" s="1"/>
  <c r="AL15" i="11"/>
  <c r="AL34" i="11" s="1"/>
  <c r="AM12" i="11"/>
  <c r="AM31" i="11" s="1"/>
  <c r="AM15" i="11"/>
  <c r="AM34" i="11" s="1"/>
  <c r="AJ21" i="11"/>
  <c r="AJ40" i="11" s="1"/>
  <c r="AL12" i="11"/>
  <c r="AL31" i="11" s="1"/>
  <c r="AI21" i="11"/>
  <c r="AI40" i="11" s="1"/>
  <c r="AO21" i="11"/>
  <c r="AO40" i="11" s="1"/>
  <c r="AI18" i="11"/>
  <c r="AI37" i="11" s="1"/>
  <c r="AK21" i="11"/>
  <c r="AK40" i="11" s="1"/>
  <c r="AN18" i="11"/>
  <c r="AN37" i="11" s="1"/>
  <c r="AO12" i="11"/>
  <c r="AO31" i="11" s="1"/>
  <c r="B14" i="56" l="1"/>
  <c r="B33" i="56" s="1"/>
  <c r="B14" i="55"/>
  <c r="B17" i="56"/>
  <c r="B36" i="56" s="1"/>
  <c r="B17" i="55"/>
  <c r="B11" i="56"/>
  <c r="B30" i="56" s="1"/>
  <c r="B11" i="55"/>
  <c r="B20" i="56"/>
  <c r="B39" i="56" s="1"/>
  <c r="B20" i="55"/>
  <c r="B9" i="55"/>
  <c r="B9" i="56"/>
  <c r="B28" i="56" s="1"/>
  <c r="B14" i="57"/>
  <c r="B33" i="57" s="1"/>
  <c r="B9" i="57"/>
  <c r="B28" i="57" s="1"/>
  <c r="B20" i="57"/>
  <c r="B39" i="57" s="1"/>
  <c r="B17" i="57"/>
  <c r="B36" i="57" s="1"/>
  <c r="B11" i="57"/>
  <c r="B30" i="57" s="1"/>
  <c r="AC12" i="11"/>
  <c r="AC31" i="11" s="1"/>
  <c r="AC11" i="11"/>
  <c r="AC30" i="11" s="1"/>
  <c r="Y11" i="11"/>
  <c r="Y30" i="11" s="1"/>
  <c r="U11" i="11"/>
  <c r="U30" i="11" s="1"/>
  <c r="AG11" i="11"/>
  <c r="AG30" i="11" s="1"/>
  <c r="AD11" i="11"/>
  <c r="AD30" i="11" s="1"/>
  <c r="I11" i="11"/>
  <c r="I30" i="11" s="1"/>
  <c r="W11" i="11"/>
  <c r="W30" i="11" s="1"/>
  <c r="Z11" i="11"/>
  <c r="Z30" i="11" s="1"/>
  <c r="D11" i="11"/>
  <c r="D30" i="11" s="1"/>
  <c r="R11" i="11"/>
  <c r="R30" i="11" s="1"/>
  <c r="E11" i="11"/>
  <c r="E30" i="11" s="1"/>
  <c r="AB11" i="11"/>
  <c r="AB30" i="11" s="1"/>
  <c r="G11" i="11"/>
  <c r="G30" i="11" s="1"/>
  <c r="F11" i="19"/>
  <c r="F33" i="19" s="1"/>
  <c r="F11" i="20"/>
  <c r="B11" i="11"/>
  <c r="B30" i="11" s="1"/>
  <c r="G11" i="20"/>
  <c r="G11" i="19"/>
  <c r="G33" i="19" s="1"/>
  <c r="C11" i="20"/>
  <c r="C11" i="19"/>
  <c r="C33" i="19" s="1"/>
  <c r="D11" i="19"/>
  <c r="D33" i="19" s="1"/>
  <c r="D11" i="20"/>
  <c r="M11" i="11"/>
  <c r="M30" i="11" s="1"/>
  <c r="F11" i="11"/>
  <c r="F30" i="11" s="1"/>
  <c r="H11" i="11"/>
  <c r="H30" i="11" s="1"/>
  <c r="J11" i="11"/>
  <c r="J30" i="11" s="1"/>
  <c r="P11" i="11"/>
  <c r="P30" i="11" s="1"/>
  <c r="Q11" i="11"/>
  <c r="Q30" i="11" s="1"/>
  <c r="AF11" i="11"/>
  <c r="AF30" i="11" s="1"/>
  <c r="AA11" i="11"/>
  <c r="AA30" i="11" s="1"/>
  <c r="C11" i="11"/>
  <c r="C30" i="11" s="1"/>
  <c r="N11" i="11"/>
  <c r="N30" i="11" s="1"/>
  <c r="AE11" i="11"/>
  <c r="AE30" i="11" s="1"/>
  <c r="K11" i="11"/>
  <c r="K30" i="11" s="1"/>
  <c r="X11" i="11"/>
  <c r="X30" i="11" s="1"/>
  <c r="B15" i="55" l="1"/>
  <c r="B15" i="56"/>
  <c r="B34" i="56" s="1"/>
  <c r="B18" i="56"/>
  <c r="B37" i="56" s="1"/>
  <c r="B18" i="55"/>
  <c r="B12" i="56"/>
  <c r="B31" i="56" s="1"/>
  <c r="B12" i="55"/>
  <c r="B21" i="55"/>
  <c r="B21" i="56"/>
  <c r="B40" i="56" s="1"/>
  <c r="B21" i="57"/>
  <c r="B40" i="57" s="1"/>
  <c r="B18" i="57"/>
  <c r="B37" i="57" s="1"/>
  <c r="B12" i="57"/>
  <c r="B31" i="57" s="1"/>
  <c r="Y12" i="11"/>
  <c r="Y31" i="11" s="1"/>
  <c r="B15" i="57"/>
  <c r="B34" i="57" s="1"/>
  <c r="U12" i="11"/>
  <c r="U31" i="11" s="1"/>
  <c r="AD12" i="11"/>
  <c r="AD31" i="11" s="1"/>
  <c r="Z12" i="11"/>
  <c r="Z31" i="11" s="1"/>
  <c r="AG12" i="11"/>
  <c r="AG31" i="11" s="1"/>
  <c r="R12" i="11"/>
  <c r="R31" i="11" s="1"/>
  <c r="E12" i="11"/>
  <c r="E31" i="11" s="1"/>
  <c r="D12" i="11"/>
  <c r="D31" i="11" s="1"/>
  <c r="I12" i="11"/>
  <c r="I31" i="11" s="1"/>
  <c r="AB12" i="11"/>
  <c r="AB31" i="11" s="1"/>
  <c r="B12" i="11"/>
  <c r="B31" i="11" s="1"/>
  <c r="G12" i="11"/>
  <c r="G31" i="11" s="1"/>
  <c r="W12" i="11"/>
  <c r="W31" i="11" s="1"/>
  <c r="J12" i="11"/>
  <c r="J31" i="11" s="1"/>
  <c r="X12" i="11"/>
  <c r="X31" i="11" s="1"/>
  <c r="AE12" i="11"/>
  <c r="AE31" i="11" s="1"/>
  <c r="AF12" i="11"/>
  <c r="AF31" i="11" s="1"/>
  <c r="AA12" i="11"/>
  <c r="AA31" i="11" s="1"/>
  <c r="F12" i="11"/>
  <c r="F31" i="11" s="1"/>
  <c r="K12" i="11"/>
  <c r="K31" i="11" s="1"/>
  <c r="N12" i="11"/>
  <c r="N31" i="11" s="1"/>
  <c r="C12" i="11"/>
  <c r="C31" i="11" s="1"/>
  <c r="Q12" i="11"/>
  <c r="Q31" i="11" s="1"/>
  <c r="P12" i="11"/>
  <c r="P31" i="11" s="1"/>
  <c r="H12" i="11"/>
  <c r="H31" i="11" s="1"/>
  <c r="M12" i="11"/>
  <c r="M31" i="11" s="1"/>
  <c r="C5" i="15" l="1"/>
  <c r="C6" i="15"/>
  <c r="C5" i="10"/>
  <c r="C17" i="10" s="1"/>
  <c r="C6" i="10"/>
  <c r="C18" i="10" s="1"/>
  <c r="C5" i="14"/>
  <c r="C17" i="14" s="1"/>
  <c r="C6" i="14"/>
  <c r="C18" i="14" s="1"/>
  <c r="C5" i="31"/>
  <c r="C6" i="31"/>
  <c r="C5" i="30"/>
  <c r="C21" i="30" s="1"/>
  <c r="C6" i="30"/>
  <c r="C22" i="30" s="1"/>
  <c r="C5" i="13"/>
  <c r="C21" i="13" s="1"/>
  <c r="C6" i="13"/>
  <c r="C22" i="13" s="1"/>
  <c r="B5" i="11"/>
  <c r="B24" i="11" s="1"/>
  <c r="C5" i="11"/>
  <c r="C24" i="11" s="1"/>
  <c r="D5" i="11"/>
  <c r="D24" i="11" s="1"/>
  <c r="E5" i="11"/>
  <c r="E24" i="11" s="1"/>
  <c r="F5" i="11"/>
  <c r="F24" i="11" s="1"/>
  <c r="G5" i="11"/>
  <c r="G24" i="11" s="1"/>
  <c r="H5" i="11"/>
  <c r="H24" i="11" s="1"/>
  <c r="I5" i="11"/>
  <c r="I24" i="11" s="1"/>
  <c r="J5" i="11"/>
  <c r="J24" i="11" s="1"/>
  <c r="K5" i="11"/>
  <c r="K24" i="11" s="1"/>
  <c r="M5" i="11"/>
  <c r="M24" i="11" s="1"/>
  <c r="N5" i="11"/>
  <c r="N24" i="11" s="1"/>
  <c r="P5" i="11"/>
  <c r="P24" i="11" s="1"/>
  <c r="Q5" i="11"/>
  <c r="Q24" i="11" s="1"/>
  <c r="R5" i="11"/>
  <c r="R24" i="11" s="1"/>
  <c r="U5" i="11"/>
  <c r="U24" i="11" s="1"/>
  <c r="W5" i="11"/>
  <c r="W24" i="11" s="1"/>
  <c r="X5" i="11"/>
  <c r="X24" i="11" s="1"/>
  <c r="Y5" i="11"/>
  <c r="Y24" i="11" s="1"/>
  <c r="Z5" i="11"/>
  <c r="Z24" i="11" s="1"/>
  <c r="AA5" i="11"/>
  <c r="AA24" i="11" s="1"/>
  <c r="AB5" i="11"/>
  <c r="AB24" i="11" s="1"/>
  <c r="AC5" i="11"/>
  <c r="AC24" i="11" s="1"/>
  <c r="AD5" i="11"/>
  <c r="AD24" i="11" s="1"/>
  <c r="AE5" i="11"/>
  <c r="AE24" i="11" s="1"/>
  <c r="AF5" i="11"/>
  <c r="AF24" i="11" s="1"/>
  <c r="AG5" i="11"/>
  <c r="AG24" i="11" s="1"/>
  <c r="B6" i="11"/>
  <c r="B25" i="11" s="1"/>
  <c r="C6" i="11"/>
  <c r="C25" i="11" s="1"/>
  <c r="D6" i="11"/>
  <c r="D25" i="11" s="1"/>
  <c r="E6" i="11"/>
  <c r="E25" i="11" s="1"/>
  <c r="F6" i="11"/>
  <c r="F25" i="11" s="1"/>
  <c r="G6" i="11"/>
  <c r="G25" i="11" s="1"/>
  <c r="H6" i="11"/>
  <c r="H25" i="11" s="1"/>
  <c r="I6" i="11"/>
  <c r="I25" i="11" s="1"/>
  <c r="J6" i="11"/>
  <c r="J25" i="11" s="1"/>
  <c r="K6" i="11"/>
  <c r="K25" i="11" s="1"/>
  <c r="M6" i="11"/>
  <c r="M25" i="11" s="1"/>
  <c r="N6" i="11"/>
  <c r="N25" i="11" s="1"/>
  <c r="P6" i="11"/>
  <c r="P25" i="11" s="1"/>
  <c r="Q6" i="11"/>
  <c r="Q25" i="11" s="1"/>
  <c r="R6" i="11"/>
  <c r="R25" i="11" s="1"/>
  <c r="U6" i="11"/>
  <c r="U25" i="11" s="1"/>
  <c r="W6" i="11"/>
  <c r="W25" i="11" s="1"/>
  <c r="X6" i="11"/>
  <c r="X25" i="11" s="1"/>
  <c r="Y6" i="11"/>
  <c r="Y25" i="11" s="1"/>
  <c r="Z6" i="11"/>
  <c r="Z25" i="11" s="1"/>
  <c r="AA6" i="11"/>
  <c r="AA25" i="11" s="1"/>
  <c r="AB6" i="11"/>
  <c r="AB25" i="11" s="1"/>
  <c r="AC6" i="11"/>
  <c r="AC25" i="11" s="1"/>
  <c r="AD6" i="11"/>
  <c r="AD25" i="11" s="1"/>
  <c r="AE6" i="11"/>
  <c r="AE25" i="11" s="1"/>
  <c r="AF6" i="11"/>
  <c r="AF25" i="11" s="1"/>
  <c r="AG6" i="11"/>
  <c r="AG25" i="11" s="1"/>
  <c r="G6" i="20" l="1"/>
  <c r="G5" i="20"/>
  <c r="G24" i="20"/>
  <c r="G12" i="20" s="1"/>
  <c r="F24" i="20"/>
  <c r="F12" i="20" s="1"/>
  <c r="D24" i="20"/>
  <c r="D12" i="20" s="1"/>
  <c r="C24" i="20"/>
  <c r="C12" i="20" s="1"/>
  <c r="C5" i="20"/>
  <c r="D5" i="20"/>
  <c r="F5" i="20"/>
  <c r="C6" i="20"/>
  <c r="D6" i="20"/>
  <c r="F6" i="20"/>
  <c r="G24" i="19"/>
  <c r="G12" i="19" s="1"/>
  <c r="G34" i="19" s="1"/>
  <c r="F24" i="19"/>
  <c r="F12" i="19" s="1"/>
  <c r="F34" i="19" s="1"/>
  <c r="D24" i="19"/>
  <c r="D12" i="19" s="1"/>
  <c r="D34" i="19" s="1"/>
  <c r="C24" i="19"/>
  <c r="C12" i="19" s="1"/>
  <c r="C34" i="19" s="1"/>
  <c r="C5" i="19"/>
  <c r="C27" i="19" s="1"/>
  <c r="D5" i="19"/>
  <c r="D27" i="19" s="1"/>
  <c r="F5" i="19"/>
  <c r="F27" i="19" s="1"/>
  <c r="G5" i="19"/>
  <c r="G27" i="19" s="1"/>
  <c r="C6" i="19"/>
  <c r="C28" i="19" s="1"/>
  <c r="D6" i="19"/>
  <c r="D28" i="19" s="1"/>
  <c r="F6" i="19"/>
  <c r="F28" i="19" s="1"/>
  <c r="G6" i="19"/>
  <c r="G28" i="19" s="1"/>
  <c r="G8" i="11" l="1"/>
  <c r="G27" i="11" s="1"/>
  <c r="F8" i="11"/>
  <c r="F27" i="11" s="1"/>
  <c r="E8" i="11"/>
  <c r="E27" i="11" s="1"/>
  <c r="B5" i="29"/>
  <c r="B21" i="29" s="1"/>
  <c r="C5" i="29"/>
  <c r="C21" i="29" s="1"/>
  <c r="B6" i="29"/>
  <c r="B22" i="29" s="1"/>
  <c r="C6" i="29"/>
  <c r="C22" i="29" s="1"/>
  <c r="AB8" i="11" l="1"/>
  <c r="AB27" i="11" s="1"/>
  <c r="F14" i="11"/>
  <c r="F33" i="11" s="1"/>
  <c r="F9" i="11"/>
  <c r="F28" i="11" s="1"/>
  <c r="AA8" i="11"/>
  <c r="AA27" i="11" s="1"/>
  <c r="E14" i="11"/>
  <c r="E33" i="11" s="1"/>
  <c r="Z8" i="11"/>
  <c r="Z27" i="11" s="1"/>
  <c r="G14" i="11"/>
  <c r="G33" i="11" s="1"/>
  <c r="G9" i="11"/>
  <c r="G28" i="11" s="1"/>
  <c r="AC8" i="11"/>
  <c r="AC27" i="11" s="1"/>
  <c r="E9" i="11"/>
  <c r="E28" i="11" s="1"/>
  <c r="Q8" i="11" l="1"/>
  <c r="Q27" i="11" s="1"/>
  <c r="K8" i="11"/>
  <c r="K27" i="11" s="1"/>
  <c r="D8" i="11"/>
  <c r="D27" i="11" s="1"/>
  <c r="AA14" i="11"/>
  <c r="AA33" i="11" s="1"/>
  <c r="Z9" i="11"/>
  <c r="Z28" i="11" s="1"/>
  <c r="F17" i="11"/>
  <c r="F36" i="11" s="1"/>
  <c r="G17" i="11"/>
  <c r="G36" i="11" s="1"/>
  <c r="C8" i="15"/>
  <c r="C8" i="14"/>
  <c r="C20" i="14" s="1"/>
  <c r="C8" i="30"/>
  <c r="C24" i="30" s="1"/>
  <c r="C8" i="10"/>
  <c r="C20" i="10" s="1"/>
  <c r="C8" i="31"/>
  <c r="C8" i="13"/>
  <c r="C24" i="13" s="1"/>
  <c r="P8" i="11"/>
  <c r="P27" i="11" s="1"/>
  <c r="J8" i="11"/>
  <c r="J27" i="11" s="1"/>
  <c r="C8" i="11"/>
  <c r="C27" i="11" s="1"/>
  <c r="Z14" i="11"/>
  <c r="Z33" i="11" s="1"/>
  <c r="AA9" i="11"/>
  <c r="AA28" i="11" s="1"/>
  <c r="F15" i="11"/>
  <c r="F34" i="11" s="1"/>
  <c r="G15" i="11"/>
  <c r="G34" i="11" s="1"/>
  <c r="N8" i="11"/>
  <c r="N27" i="11" s="1"/>
  <c r="I8" i="11"/>
  <c r="I27" i="11" s="1"/>
  <c r="B8" i="11"/>
  <c r="B27" i="11" s="1"/>
  <c r="AB14" i="11"/>
  <c r="AB33" i="11" s="1"/>
  <c r="AC9" i="11"/>
  <c r="AC28" i="11" s="1"/>
  <c r="E15" i="11"/>
  <c r="E34" i="11" s="1"/>
  <c r="R8" i="11"/>
  <c r="R27" i="11" s="1"/>
  <c r="M8" i="11"/>
  <c r="M27" i="11" s="1"/>
  <c r="H8" i="11"/>
  <c r="H27" i="11" s="1"/>
  <c r="AC14" i="11"/>
  <c r="AC33" i="11" s="1"/>
  <c r="AB9" i="11"/>
  <c r="AB28" i="11" s="1"/>
  <c r="E17" i="11"/>
  <c r="E36" i="11" s="1"/>
  <c r="F8" i="20"/>
  <c r="F8" i="19"/>
  <c r="F30" i="19" s="1"/>
  <c r="D8" i="19"/>
  <c r="D30" i="19" s="1"/>
  <c r="D8" i="20"/>
  <c r="C8" i="20"/>
  <c r="C8" i="19"/>
  <c r="C30" i="19" s="1"/>
  <c r="G8" i="20"/>
  <c r="G8" i="19"/>
  <c r="G30" i="19" s="1"/>
  <c r="B8" i="29"/>
  <c r="B24" i="29" s="1"/>
  <c r="C8" i="29"/>
  <c r="C24" i="29" s="1"/>
  <c r="AB15" i="11" l="1"/>
  <c r="AB34" i="11" s="1"/>
  <c r="AA17" i="11"/>
  <c r="AA36" i="11" s="1"/>
  <c r="E20" i="11"/>
  <c r="E39" i="11" s="1"/>
  <c r="W8" i="11"/>
  <c r="W27" i="11" s="1"/>
  <c r="Z17" i="11"/>
  <c r="Z36" i="11" s="1"/>
  <c r="AC17" i="11"/>
  <c r="AC36" i="11" s="1"/>
  <c r="F20" i="11"/>
  <c r="F39" i="11" s="1"/>
  <c r="E18" i="11"/>
  <c r="E37" i="11" s="1"/>
  <c r="U8" i="11"/>
  <c r="U27" i="11" s="1"/>
  <c r="Z15" i="11"/>
  <c r="Z34" i="11" s="1"/>
  <c r="AC15" i="11"/>
  <c r="AC34" i="11" s="1"/>
  <c r="F18" i="11"/>
  <c r="F37" i="11" s="1"/>
  <c r="G20" i="11"/>
  <c r="G39" i="11" s="1"/>
  <c r="AB17" i="11"/>
  <c r="AB36" i="11" s="1"/>
  <c r="AA15" i="11"/>
  <c r="AA34" i="11" s="1"/>
  <c r="D9" i="11"/>
  <c r="D28" i="11" s="1"/>
  <c r="G18" i="11"/>
  <c r="G37" i="11" s="1"/>
  <c r="B5" i="15"/>
  <c r="B6" i="15"/>
  <c r="B5" i="10"/>
  <c r="B17" i="10" s="1"/>
  <c r="B6" i="10"/>
  <c r="B18" i="10" s="1"/>
  <c r="B5" i="14"/>
  <c r="B17" i="14" s="1"/>
  <c r="B6" i="14"/>
  <c r="B18" i="14" s="1"/>
  <c r="B5" i="31"/>
  <c r="B6" i="31"/>
  <c r="B5" i="30"/>
  <c r="B21" i="30" s="1"/>
  <c r="B6" i="30"/>
  <c r="B22" i="30" s="1"/>
  <c r="B5" i="13"/>
  <c r="B21" i="13" s="1"/>
  <c r="B6" i="13"/>
  <c r="B22" i="13" s="1"/>
  <c r="B5" i="16"/>
  <c r="C5" i="16"/>
  <c r="B6" i="16"/>
  <c r="C6" i="16"/>
  <c r="B5" i="8"/>
  <c r="B21" i="8" s="1"/>
  <c r="C5" i="8"/>
  <c r="C21" i="8" s="1"/>
  <c r="B6" i="8"/>
  <c r="B22" i="8" s="1"/>
  <c r="C6" i="8"/>
  <c r="C22" i="8" s="1"/>
  <c r="AA18" i="11" l="1"/>
  <c r="AA37" i="11" s="1"/>
  <c r="AB18" i="11"/>
  <c r="AB37" i="11" s="1"/>
  <c r="AA20" i="11"/>
  <c r="AA39" i="11" s="1"/>
  <c r="AB20" i="11"/>
  <c r="AB39" i="11" s="1"/>
  <c r="E21" i="11"/>
  <c r="E40" i="11" s="1"/>
  <c r="G21" i="11"/>
  <c r="G40" i="11" s="1"/>
  <c r="Z20" i="11"/>
  <c r="Z39" i="11" s="1"/>
  <c r="AC18" i="11"/>
  <c r="AC37" i="11" s="1"/>
  <c r="Z18" i="11"/>
  <c r="Z37" i="11" s="1"/>
  <c r="AC20" i="11"/>
  <c r="AC39" i="11" s="1"/>
  <c r="F21" i="11"/>
  <c r="F40" i="11" s="1"/>
  <c r="C8" i="16"/>
  <c r="C8" i="8"/>
  <c r="C24" i="8" s="1"/>
  <c r="C9" i="30" l="1"/>
  <c r="C25" i="30" s="1"/>
  <c r="C9" i="31"/>
  <c r="C9" i="13"/>
  <c r="C25" i="13" s="1"/>
  <c r="AA21" i="11"/>
  <c r="AA40" i="11" s="1"/>
  <c r="C11" i="31"/>
  <c r="C11" i="13"/>
  <c r="C27" i="13" s="1"/>
  <c r="C10" i="15"/>
  <c r="C10" i="14"/>
  <c r="C22" i="14" s="1"/>
  <c r="C11" i="30"/>
  <c r="C27" i="30" s="1"/>
  <c r="C10" i="10"/>
  <c r="C22" i="10" s="1"/>
  <c r="AC21" i="11"/>
  <c r="AC40" i="11" s="1"/>
  <c r="Z21" i="11"/>
  <c r="Z40" i="11" s="1"/>
  <c r="AB21" i="11"/>
  <c r="AB40" i="11" s="1"/>
  <c r="C9" i="29"/>
  <c r="C25" i="29" s="1"/>
  <c r="C11" i="29"/>
  <c r="C27" i="29" s="1"/>
  <c r="C11" i="8"/>
  <c r="C27" i="8" s="1"/>
  <c r="C11" i="16"/>
  <c r="C9" i="16"/>
  <c r="C9" i="8"/>
  <c r="C25" i="8" s="1"/>
  <c r="C12" i="31" l="1"/>
  <c r="C12" i="13"/>
  <c r="C28" i="13" s="1"/>
  <c r="C12" i="30"/>
  <c r="C28" i="30" s="1"/>
  <c r="C12" i="10"/>
  <c r="C24" i="10" s="1"/>
  <c r="C14" i="30"/>
  <c r="C30" i="30" s="1"/>
  <c r="C12" i="15"/>
  <c r="C12" i="14"/>
  <c r="C24" i="14" s="1"/>
  <c r="C14" i="31"/>
  <c r="C14" i="13"/>
  <c r="C30" i="13" s="1"/>
  <c r="C12" i="29"/>
  <c r="C28" i="29" s="1"/>
  <c r="C14" i="29"/>
  <c r="C30" i="29" s="1"/>
  <c r="C14" i="16"/>
  <c r="C14" i="8"/>
  <c r="C30" i="8" s="1"/>
  <c r="C12" i="16"/>
  <c r="C12" i="8"/>
  <c r="C28" i="8" s="1"/>
  <c r="C15" i="30" l="1"/>
  <c r="C31" i="30" s="1"/>
  <c r="C15" i="31"/>
  <c r="C15" i="13"/>
  <c r="C31" i="13" s="1"/>
  <c r="C17" i="31"/>
  <c r="C17" i="13"/>
  <c r="C33" i="13" s="1"/>
  <c r="C14" i="10"/>
  <c r="C26" i="10" s="1"/>
  <c r="C17" i="30"/>
  <c r="C33" i="30" s="1"/>
  <c r="C14" i="15"/>
  <c r="C14" i="14"/>
  <c r="C26" i="14" s="1"/>
  <c r="C15" i="29"/>
  <c r="C31" i="29" s="1"/>
  <c r="C17" i="29"/>
  <c r="C33" i="29" s="1"/>
  <c r="C17" i="16"/>
  <c r="C17" i="8"/>
  <c r="C33" i="8" s="1"/>
  <c r="C15" i="16"/>
  <c r="C15" i="8"/>
  <c r="C31" i="8" s="1"/>
  <c r="C18" i="31" l="1"/>
  <c r="C18" i="13"/>
  <c r="C34" i="13" s="1"/>
  <c r="C18" i="30"/>
  <c r="C34" i="30" s="1"/>
  <c r="C18" i="29"/>
  <c r="C34" i="29" s="1"/>
  <c r="C18" i="8"/>
  <c r="C34" i="8" s="1"/>
  <c r="C18" i="16"/>
  <c r="AD8" i="11" l="1"/>
  <c r="AD27" i="11" s="1"/>
  <c r="U14" i="11"/>
  <c r="U33" i="11" s="1"/>
  <c r="AG8" i="11"/>
  <c r="AG27" i="11" s="1"/>
  <c r="Y8" i="11"/>
  <c r="Y27" i="11" s="1"/>
  <c r="R9" i="11"/>
  <c r="R28" i="11" s="1"/>
  <c r="AF8" i="11"/>
  <c r="AF27" i="11" s="1"/>
  <c r="X8" i="11"/>
  <c r="X27" i="11" s="1"/>
  <c r="AE8" i="11"/>
  <c r="AE27" i="11" s="1"/>
  <c r="W9" i="11"/>
  <c r="W28" i="11" s="1"/>
  <c r="B8" i="14"/>
  <c r="B20" i="14" s="1"/>
  <c r="B8" i="16"/>
  <c r="B8" i="31"/>
  <c r="B8" i="13"/>
  <c r="B24" i="13" s="1"/>
  <c r="B8" i="15"/>
  <c r="B8" i="10"/>
  <c r="B20" i="10" s="1"/>
  <c r="B8" i="30"/>
  <c r="B24" i="30" s="1"/>
  <c r="B8" i="8"/>
  <c r="B24" i="8" s="1"/>
  <c r="AE9" i="11" l="1"/>
  <c r="AE28" i="11" s="1"/>
  <c r="AF9" i="11"/>
  <c r="AF28" i="11" s="1"/>
  <c r="AG9" i="11"/>
  <c r="AG28" i="11" s="1"/>
  <c r="X9" i="11"/>
  <c r="X28" i="11" s="1"/>
  <c r="U15" i="11"/>
  <c r="U34" i="11" s="1"/>
  <c r="AF14" i="11"/>
  <c r="AF33" i="11" s="1"/>
  <c r="AD14" i="11"/>
  <c r="AD33" i="11" s="1"/>
  <c r="W14" i="11"/>
  <c r="W33" i="11" s="1"/>
  <c r="Y14" i="11"/>
  <c r="Y33" i="11" s="1"/>
  <c r="U17" i="11"/>
  <c r="U36" i="11" s="1"/>
  <c r="X14" i="11"/>
  <c r="X33" i="11" s="1"/>
  <c r="AG14" i="11"/>
  <c r="AG33" i="11" s="1"/>
  <c r="AD9" i="11"/>
  <c r="AD28" i="11" s="1"/>
  <c r="U9" i="11"/>
  <c r="U28" i="11" s="1"/>
  <c r="Y9" i="11"/>
  <c r="Y28" i="11" s="1"/>
  <c r="AE14" i="11"/>
  <c r="AE33" i="11" s="1"/>
  <c r="R14" i="11"/>
  <c r="R33" i="11" s="1"/>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C5" i="17"/>
  <c r="C21" i="17" s="1"/>
  <c r="D5" i="17"/>
  <c r="D21" i="17" s="1"/>
  <c r="E5" i="17"/>
  <c r="E21" i="17" s="1"/>
  <c r="F5" i="17"/>
  <c r="F21" i="17" s="1"/>
  <c r="G5" i="17"/>
  <c r="G21" i="17" s="1"/>
  <c r="H5" i="17"/>
  <c r="H21" i="17" s="1"/>
  <c r="I5" i="17"/>
  <c r="I21" i="17" s="1"/>
  <c r="J5" i="17"/>
  <c r="J21" i="17" s="1"/>
  <c r="K5" i="17"/>
  <c r="K21" i="17" s="1"/>
  <c r="L5" i="17"/>
  <c r="L21" i="17" s="1"/>
  <c r="M5" i="17"/>
  <c r="M21" i="17" s="1"/>
  <c r="N5" i="17"/>
  <c r="N21" i="17" s="1"/>
  <c r="O5" i="17"/>
  <c r="O21" i="17" s="1"/>
  <c r="P5" i="17"/>
  <c r="P21" i="17" s="1"/>
  <c r="Q5" i="17"/>
  <c r="Q21" i="17" s="1"/>
  <c r="R5" i="17"/>
  <c r="R21" i="17" s="1"/>
  <c r="S5" i="17"/>
  <c r="S21" i="17" s="1"/>
  <c r="T5" i="17"/>
  <c r="T21" i="17" s="1"/>
  <c r="U5" i="17"/>
  <c r="U21" i="17" s="1"/>
  <c r="V5" i="17"/>
  <c r="V21" i="17" s="1"/>
  <c r="W5" i="17"/>
  <c r="W21" i="17" s="1"/>
  <c r="X5" i="17"/>
  <c r="X21" i="17" s="1"/>
  <c r="Y5" i="17"/>
  <c r="Y21" i="17" s="1"/>
  <c r="Z5" i="17"/>
  <c r="Z21" i="17" s="1"/>
  <c r="AA5" i="17"/>
  <c r="AA21" i="17" s="1"/>
  <c r="AB5" i="17"/>
  <c r="AB21" i="17" s="1"/>
  <c r="AC5" i="17"/>
  <c r="AC21" i="17" s="1"/>
  <c r="AD5" i="17"/>
  <c r="AD21" i="17" s="1"/>
  <c r="AE5" i="17"/>
  <c r="AE21" i="17" s="1"/>
  <c r="AF5" i="17"/>
  <c r="AF21" i="17" s="1"/>
  <c r="AG5" i="17"/>
  <c r="AG21" i="17" s="1"/>
  <c r="C6" i="17"/>
  <c r="C22" i="17" s="1"/>
  <c r="D6" i="17"/>
  <c r="D22" i="17" s="1"/>
  <c r="E6" i="17"/>
  <c r="E22" i="17" s="1"/>
  <c r="F6" i="17"/>
  <c r="F22" i="17" s="1"/>
  <c r="G6" i="17"/>
  <c r="G22" i="17" s="1"/>
  <c r="H6" i="17"/>
  <c r="H22" i="17" s="1"/>
  <c r="I6" i="17"/>
  <c r="I22" i="17" s="1"/>
  <c r="J6" i="17"/>
  <c r="J22" i="17" s="1"/>
  <c r="K6" i="17"/>
  <c r="K22" i="17" s="1"/>
  <c r="L6" i="17"/>
  <c r="L22" i="17" s="1"/>
  <c r="M6" i="17"/>
  <c r="M22" i="17" s="1"/>
  <c r="N6" i="17"/>
  <c r="N22" i="17" s="1"/>
  <c r="O6" i="17"/>
  <c r="O22" i="17" s="1"/>
  <c r="P6" i="17"/>
  <c r="P22" i="17" s="1"/>
  <c r="Q6" i="17"/>
  <c r="Q22" i="17" s="1"/>
  <c r="R6" i="17"/>
  <c r="R22" i="17" s="1"/>
  <c r="S6" i="17"/>
  <c r="S22" i="17" s="1"/>
  <c r="T6" i="17"/>
  <c r="T22" i="17" s="1"/>
  <c r="U6" i="17"/>
  <c r="U22" i="17" s="1"/>
  <c r="V6" i="17"/>
  <c r="V22" i="17" s="1"/>
  <c r="W6" i="17"/>
  <c r="W22" i="17" s="1"/>
  <c r="X6" i="17"/>
  <c r="X22" i="17" s="1"/>
  <c r="Y6" i="17"/>
  <c r="Y22" i="17" s="1"/>
  <c r="Z6" i="17"/>
  <c r="Z22" i="17" s="1"/>
  <c r="AA6" i="17"/>
  <c r="AA22" i="17" s="1"/>
  <c r="AB6" i="17"/>
  <c r="AB22" i="17" s="1"/>
  <c r="AC6" i="17"/>
  <c r="AC22" i="17" s="1"/>
  <c r="AD6" i="17"/>
  <c r="AD22" i="17" s="1"/>
  <c r="AE6" i="17"/>
  <c r="AE22" i="17" s="1"/>
  <c r="AF6" i="17"/>
  <c r="AF22" i="17" s="1"/>
  <c r="AG6" i="17"/>
  <c r="AG22" i="17" s="1"/>
  <c r="D37" i="17"/>
  <c r="C37" i="17"/>
  <c r="B6" i="17"/>
  <c r="B5" i="17"/>
  <c r="B37" i="17"/>
  <c r="N9" i="11" l="1"/>
  <c r="N28" i="11" s="1"/>
  <c r="D14" i="11"/>
  <c r="D33" i="11" s="1"/>
  <c r="J9" i="11"/>
  <c r="J28" i="11" s="1"/>
  <c r="B14" i="11"/>
  <c r="B33" i="11" s="1"/>
  <c r="AF15" i="11"/>
  <c r="AF34" i="11" s="1"/>
  <c r="W17" i="11"/>
  <c r="W36" i="11" s="1"/>
  <c r="R17" i="11"/>
  <c r="R36" i="11" s="1"/>
  <c r="R15" i="11"/>
  <c r="R34" i="11" s="1"/>
  <c r="X15" i="11"/>
  <c r="X34" i="11" s="1"/>
  <c r="J14" i="11"/>
  <c r="J33" i="11" s="1"/>
  <c r="Q14" i="11"/>
  <c r="Q33" i="11" s="1"/>
  <c r="H9" i="11"/>
  <c r="H28" i="11" s="1"/>
  <c r="P9" i="11"/>
  <c r="P28" i="11" s="1"/>
  <c r="AG15" i="11"/>
  <c r="AG34" i="11" s="1"/>
  <c r="AD17" i="11"/>
  <c r="AD36" i="11" s="1"/>
  <c r="AE17" i="11"/>
  <c r="AE36" i="11" s="1"/>
  <c r="U20" i="11"/>
  <c r="U39" i="11" s="1"/>
  <c r="Q9" i="11"/>
  <c r="Q28" i="11" s="1"/>
  <c r="C14" i="11"/>
  <c r="C33" i="11" s="1"/>
  <c r="P14" i="11"/>
  <c r="P33" i="11" s="1"/>
  <c r="M14" i="11"/>
  <c r="M33" i="11" s="1"/>
  <c r="N14" i="11"/>
  <c r="N33" i="11" s="1"/>
  <c r="B9" i="11"/>
  <c r="B28" i="11" s="1"/>
  <c r="K14" i="11"/>
  <c r="K33" i="11" s="1"/>
  <c r="AG17" i="11"/>
  <c r="AG36" i="11" s="1"/>
  <c r="AD15" i="11"/>
  <c r="AD34" i="11" s="1"/>
  <c r="AE15" i="11"/>
  <c r="AE34" i="11" s="1"/>
  <c r="X17" i="11"/>
  <c r="X36" i="11" s="1"/>
  <c r="M9" i="11"/>
  <c r="M28" i="11" s="1"/>
  <c r="H14" i="11"/>
  <c r="H33" i="11" s="1"/>
  <c r="I9" i="11"/>
  <c r="I28" i="11" s="1"/>
  <c r="I14" i="11"/>
  <c r="I33" i="11" s="1"/>
  <c r="C9" i="11"/>
  <c r="C28" i="11" s="1"/>
  <c r="K9" i="11"/>
  <c r="K28" i="11" s="1"/>
  <c r="AF17" i="11"/>
  <c r="AF36" i="11" s="1"/>
  <c r="W15" i="11"/>
  <c r="W34" i="11" s="1"/>
  <c r="Y15" i="11"/>
  <c r="Y34" i="11" s="1"/>
  <c r="Y17" i="11"/>
  <c r="Y36" i="11" s="1"/>
  <c r="U18" i="11"/>
  <c r="U37" i="11" s="1"/>
  <c r="G14" i="20"/>
  <c r="G14" i="19"/>
  <c r="G36" i="19" s="1"/>
  <c r="F9" i="20"/>
  <c r="F9" i="19"/>
  <c r="F31" i="19" s="1"/>
  <c r="G9" i="19"/>
  <c r="G31" i="19" s="1"/>
  <c r="G9" i="20"/>
  <c r="F14" i="20"/>
  <c r="F14" i="19"/>
  <c r="F36" i="19" s="1"/>
  <c r="C14" i="20"/>
  <c r="C14" i="19"/>
  <c r="C36" i="19" s="1"/>
  <c r="D14" i="20"/>
  <c r="D14" i="19"/>
  <c r="D36" i="19" s="1"/>
  <c r="C9" i="19"/>
  <c r="C31" i="19" s="1"/>
  <c r="C9" i="20"/>
  <c r="D9" i="20"/>
  <c r="D9" i="19"/>
  <c r="D31" i="19" s="1"/>
  <c r="D8" i="17"/>
  <c r="D24" i="17" s="1"/>
  <c r="Z8" i="17"/>
  <c r="Z24" i="17" s="1"/>
  <c r="AA8" i="17"/>
  <c r="AA24" i="17" s="1"/>
  <c r="W8" i="17"/>
  <c r="W24" i="17" s="1"/>
  <c r="X8" i="17"/>
  <c r="X24" i="17" s="1"/>
  <c r="Y8" i="17"/>
  <c r="Y24" i="17" s="1"/>
  <c r="T8" i="17"/>
  <c r="T24" i="17" s="1"/>
  <c r="U8" i="17"/>
  <c r="U24" i="17" s="1"/>
  <c r="V8" i="17"/>
  <c r="V24" i="17" s="1"/>
  <c r="P8" i="17"/>
  <c r="P24" i="17" s="1"/>
  <c r="Q8" i="17"/>
  <c r="Q24" i="17" s="1"/>
  <c r="R8" i="17"/>
  <c r="R24" i="17" s="1"/>
  <c r="S8" i="17"/>
  <c r="S24" i="17" s="1"/>
  <c r="L8" i="17"/>
  <c r="L24" i="17" s="1"/>
  <c r="M8" i="17"/>
  <c r="M24" i="17" s="1"/>
  <c r="N8" i="17"/>
  <c r="N24" i="17" s="1"/>
  <c r="O8" i="17"/>
  <c r="O24" i="17" s="1"/>
  <c r="I8" i="17"/>
  <c r="I24" i="17" s="1"/>
  <c r="J8" i="17"/>
  <c r="J24" i="17" s="1"/>
  <c r="K8" i="17"/>
  <c r="K24" i="17" s="1"/>
  <c r="F8" i="17"/>
  <c r="F24" i="17" s="1"/>
  <c r="G8" i="17"/>
  <c r="G24" i="17" s="1"/>
  <c r="H8" i="17"/>
  <c r="H24" i="17" s="1"/>
  <c r="P15" i="11" l="1"/>
  <c r="P34" i="11" s="1"/>
  <c r="C17" i="11"/>
  <c r="C36" i="11" s="1"/>
  <c r="H15" i="11"/>
  <c r="H34" i="11" s="1"/>
  <c r="Q15" i="11"/>
  <c r="Q34" i="11" s="1"/>
  <c r="B15" i="11"/>
  <c r="B34" i="11" s="1"/>
  <c r="AF20" i="11"/>
  <c r="AF39" i="11" s="1"/>
  <c r="H17" i="11"/>
  <c r="H36" i="11" s="1"/>
  <c r="D17" i="11"/>
  <c r="D36" i="11" s="1"/>
  <c r="AE18" i="11"/>
  <c r="AE37" i="11" s="1"/>
  <c r="D15" i="11"/>
  <c r="D34" i="11" s="1"/>
  <c r="X18" i="11"/>
  <c r="X37" i="11" s="1"/>
  <c r="P17" i="11"/>
  <c r="P36" i="11" s="1"/>
  <c r="I17" i="11"/>
  <c r="I36" i="11" s="1"/>
  <c r="N15" i="11"/>
  <c r="N34" i="11" s="1"/>
  <c r="Q17" i="11"/>
  <c r="Q36" i="11" s="1"/>
  <c r="AD20" i="11"/>
  <c r="AD39" i="11" s="1"/>
  <c r="AG20" i="11"/>
  <c r="AG39" i="11" s="1"/>
  <c r="B17" i="11"/>
  <c r="B36" i="11" s="1"/>
  <c r="K17" i="11"/>
  <c r="K36" i="11" s="1"/>
  <c r="R20" i="11"/>
  <c r="R39" i="11" s="1"/>
  <c r="Y18" i="11"/>
  <c r="Y37" i="11" s="1"/>
  <c r="X20" i="11"/>
  <c r="X39" i="11" s="1"/>
  <c r="J17" i="11"/>
  <c r="J36" i="11" s="1"/>
  <c r="M17" i="11"/>
  <c r="M36" i="11" s="1"/>
  <c r="AD18" i="11"/>
  <c r="AD37" i="11" s="1"/>
  <c r="AG18" i="11"/>
  <c r="AG37" i="11" s="1"/>
  <c r="W18" i="11"/>
  <c r="W37" i="11" s="1"/>
  <c r="K15" i="11"/>
  <c r="K34" i="11" s="1"/>
  <c r="Y20" i="11"/>
  <c r="Y39" i="11" s="1"/>
  <c r="R18" i="11"/>
  <c r="R37" i="11" s="1"/>
  <c r="C15" i="11"/>
  <c r="C34" i="11" s="1"/>
  <c r="N17" i="11"/>
  <c r="N36" i="11" s="1"/>
  <c r="J15" i="11"/>
  <c r="J34" i="11" s="1"/>
  <c r="M15" i="11"/>
  <c r="M34" i="11" s="1"/>
  <c r="AF18" i="11"/>
  <c r="AF37" i="11" s="1"/>
  <c r="I15" i="11"/>
  <c r="I34" i="11" s="1"/>
  <c r="W20" i="11"/>
  <c r="W39" i="11" s="1"/>
  <c r="U21" i="11"/>
  <c r="U40" i="11" s="1"/>
  <c r="AE20" i="11"/>
  <c r="AE39" i="11" s="1"/>
  <c r="C15" i="20"/>
  <c r="C15" i="19"/>
  <c r="C37" i="19" s="1"/>
  <c r="D17" i="19"/>
  <c r="D39" i="19" s="1"/>
  <c r="D17" i="20"/>
  <c r="F15" i="20"/>
  <c r="F15" i="19"/>
  <c r="F37" i="19" s="1"/>
  <c r="G15" i="19"/>
  <c r="G37" i="19" s="1"/>
  <c r="G15" i="20"/>
  <c r="F17" i="20"/>
  <c r="F17" i="19"/>
  <c r="F39" i="19" s="1"/>
  <c r="D15" i="20"/>
  <c r="D15" i="19"/>
  <c r="D37" i="19" s="1"/>
  <c r="G17" i="19"/>
  <c r="G39" i="19" s="1"/>
  <c r="G17" i="20"/>
  <c r="C17" i="19"/>
  <c r="C39" i="19" s="1"/>
  <c r="C17" i="20"/>
  <c r="E8" i="17"/>
  <c r="E24" i="17" s="1"/>
  <c r="D9" i="17"/>
  <c r="D25" i="17" s="1"/>
  <c r="B8" i="17"/>
  <c r="C8" i="17"/>
  <c r="C24" i="17" s="1"/>
  <c r="D11" i="17"/>
  <c r="D27" i="17" s="1"/>
  <c r="B5" i="45"/>
  <c r="B21" i="45" s="1"/>
  <c r="B6" i="45"/>
  <c r="B22" i="45" s="1"/>
  <c r="C20" i="11" l="1"/>
  <c r="C39" i="11" s="1"/>
  <c r="J20" i="11"/>
  <c r="J39" i="11" s="1"/>
  <c r="W21" i="11"/>
  <c r="W40" i="11" s="1"/>
  <c r="AF21" i="11"/>
  <c r="AF40" i="11" s="1"/>
  <c r="K18" i="11"/>
  <c r="K37" i="11" s="1"/>
  <c r="P18" i="11"/>
  <c r="P37" i="11" s="1"/>
  <c r="Q18" i="11"/>
  <c r="Q37" i="11" s="1"/>
  <c r="N18" i="11"/>
  <c r="N37" i="11" s="1"/>
  <c r="AG21" i="11"/>
  <c r="AG40" i="11" s="1"/>
  <c r="K20" i="11"/>
  <c r="K39" i="11" s="1"/>
  <c r="B20" i="11"/>
  <c r="B39" i="11" s="1"/>
  <c r="X21" i="11"/>
  <c r="X40" i="11" s="1"/>
  <c r="P20" i="11"/>
  <c r="P39" i="11" s="1"/>
  <c r="I18" i="11"/>
  <c r="I37" i="11" s="1"/>
  <c r="J18" i="11"/>
  <c r="J37" i="11" s="1"/>
  <c r="M20" i="11"/>
  <c r="M39" i="11" s="1"/>
  <c r="AD21" i="11"/>
  <c r="AD40" i="11" s="1"/>
  <c r="D20" i="11"/>
  <c r="D39" i="11" s="1"/>
  <c r="H18" i="11"/>
  <c r="H37" i="11" s="1"/>
  <c r="Y21" i="11"/>
  <c r="Y40" i="11" s="1"/>
  <c r="C18" i="11"/>
  <c r="C37" i="11" s="1"/>
  <c r="I20" i="11"/>
  <c r="I39" i="11" s="1"/>
  <c r="M18" i="11"/>
  <c r="M37" i="11" s="1"/>
  <c r="N20" i="11"/>
  <c r="N39" i="11" s="1"/>
  <c r="Q20" i="11"/>
  <c r="Q39" i="11" s="1"/>
  <c r="H20" i="11"/>
  <c r="H39" i="11" s="1"/>
  <c r="B18" i="11"/>
  <c r="B37" i="11" s="1"/>
  <c r="D18" i="11"/>
  <c r="D37" i="11" s="1"/>
  <c r="R21" i="11"/>
  <c r="R40" i="11" s="1"/>
  <c r="AE21" i="11"/>
  <c r="AE40" i="11" s="1"/>
  <c r="D18" i="20"/>
  <c r="D18" i="19"/>
  <c r="D40" i="19" s="1"/>
  <c r="F20" i="20"/>
  <c r="F20" i="19"/>
  <c r="F42" i="19" s="1"/>
  <c r="C20" i="20"/>
  <c r="C20" i="19"/>
  <c r="C42" i="19" s="1"/>
  <c r="C18" i="19"/>
  <c r="C40" i="19" s="1"/>
  <c r="C18" i="20"/>
  <c r="D20" i="20"/>
  <c r="D20" i="19"/>
  <c r="D42" i="19" s="1"/>
  <c r="G20" i="20"/>
  <c r="G20" i="19"/>
  <c r="G42" i="19" s="1"/>
  <c r="F18" i="20"/>
  <c r="F18" i="19"/>
  <c r="F40" i="19" s="1"/>
  <c r="G18" i="20"/>
  <c r="G18" i="19"/>
  <c r="G40" i="19" s="1"/>
  <c r="B24" i="17"/>
  <c r="D14" i="17"/>
  <c r="D30" i="17" s="1"/>
  <c r="D12" i="17"/>
  <c r="D28" i="17" s="1"/>
  <c r="AB8" i="17"/>
  <c r="AB24" i="17" s="1"/>
  <c r="AC8" i="17"/>
  <c r="AC24" i="17" s="1"/>
  <c r="AD8" i="17"/>
  <c r="AD24" i="17" s="1"/>
  <c r="AE8" i="17"/>
  <c r="AE24" i="17" s="1"/>
  <c r="AF8" i="17"/>
  <c r="AF24" i="17" s="1"/>
  <c r="AG8" i="17"/>
  <c r="AG24" i="17" s="1"/>
  <c r="M21" i="11" l="1"/>
  <c r="M40" i="11" s="1"/>
  <c r="K21" i="11"/>
  <c r="K40" i="11" s="1"/>
  <c r="I21" i="11"/>
  <c r="I40" i="11" s="1"/>
  <c r="N21" i="11"/>
  <c r="N40" i="11" s="1"/>
  <c r="H21" i="11"/>
  <c r="H40" i="11" s="1"/>
  <c r="C21" i="11"/>
  <c r="C40" i="11" s="1"/>
  <c r="P21" i="11"/>
  <c r="P40" i="11" s="1"/>
  <c r="Q21" i="11"/>
  <c r="Q40" i="11" s="1"/>
  <c r="J21" i="11"/>
  <c r="J40" i="11" s="1"/>
  <c r="B21" i="11"/>
  <c r="B40" i="11" s="1"/>
  <c r="D21" i="11"/>
  <c r="D40" i="11" s="1"/>
  <c r="C21" i="20"/>
  <c r="C21" i="19"/>
  <c r="C43" i="19" s="1"/>
  <c r="D21" i="19"/>
  <c r="D43" i="19" s="1"/>
  <c r="D21" i="20"/>
  <c r="F21" i="19"/>
  <c r="F43" i="19" s="1"/>
  <c r="F21" i="20"/>
  <c r="G21" i="19"/>
  <c r="G43" i="19" s="1"/>
  <c r="G21" i="20"/>
  <c r="D17" i="17"/>
  <c r="D33" i="17" s="1"/>
  <c r="D15" i="17"/>
  <c r="D31" i="17" s="1"/>
  <c r="B8" i="45"/>
  <c r="B24" i="45" s="1"/>
  <c r="B5" i="47"/>
  <c r="B6" i="47"/>
  <c r="B8" i="47"/>
  <c r="B5" i="46"/>
  <c r="B21" i="46" s="1"/>
  <c r="B6" i="46"/>
  <c r="B22" i="46" s="1"/>
  <c r="B8" i="46"/>
  <c r="B24" i="46" s="1"/>
  <c r="B5" i="34"/>
  <c r="C5" i="34"/>
  <c r="B6" i="34"/>
  <c r="C6" i="34"/>
  <c r="B8" i="34"/>
  <c r="C8" i="34"/>
  <c r="B5" i="33"/>
  <c r="B21" i="33" s="1"/>
  <c r="C5" i="33"/>
  <c r="C21" i="33" s="1"/>
  <c r="B6" i="33"/>
  <c r="B22" i="33" s="1"/>
  <c r="C6" i="33"/>
  <c r="C22" i="33" s="1"/>
  <c r="B8" i="33"/>
  <c r="B24" i="33" s="1"/>
  <c r="C8" i="33"/>
  <c r="C24" i="33" s="1"/>
  <c r="H11" i="17" l="1"/>
  <c r="H27" i="17" s="1"/>
  <c r="D18" i="17"/>
  <c r="D34" i="17" s="1"/>
  <c r="H9" i="17"/>
  <c r="H25" i="17" s="1"/>
  <c r="C9" i="34"/>
  <c r="C9" i="33"/>
  <c r="C25" i="33" s="1"/>
  <c r="H12" i="17" l="1"/>
  <c r="H28" i="17" s="1"/>
  <c r="H14" i="17"/>
  <c r="H30" i="17" s="1"/>
  <c r="C11" i="34"/>
  <c r="C11" i="33"/>
  <c r="C27" i="33" s="1"/>
  <c r="H17" i="17" l="1"/>
  <c r="H33" i="17" s="1"/>
  <c r="H15" i="17"/>
  <c r="H31" i="17" s="1"/>
  <c r="C14" i="33"/>
  <c r="C30" i="33" s="1"/>
  <c r="C14" i="34"/>
  <c r="C12" i="33"/>
  <c r="C28" i="33" s="1"/>
  <c r="C12" i="34"/>
  <c r="H18" i="17" l="1"/>
  <c r="H34" i="17" s="1"/>
  <c r="C17" i="33"/>
  <c r="C33" i="33" s="1"/>
  <c r="C17" i="34"/>
  <c r="C15" i="33"/>
  <c r="C31" i="33" s="1"/>
  <c r="C15" i="34"/>
  <c r="C18" i="34" l="1"/>
  <c r="C18" i="33"/>
  <c r="C34" i="33" s="1"/>
  <c r="F11" i="17" l="1"/>
  <c r="F27" i="17" s="1"/>
  <c r="F9" i="17"/>
  <c r="F25" i="17" s="1"/>
  <c r="F14" i="17" l="1"/>
  <c r="F30" i="17" s="1"/>
  <c r="F12" i="17"/>
  <c r="F28" i="17" s="1"/>
  <c r="F15" i="17" l="1"/>
  <c r="F31" i="17" s="1"/>
  <c r="F17" i="17"/>
  <c r="F33" i="17" s="1"/>
  <c r="F18" i="17" l="1"/>
  <c r="F34" i="17" s="1"/>
  <c r="AG11" i="17" l="1"/>
  <c r="AG27" i="17" s="1"/>
  <c r="Y11" i="17"/>
  <c r="Y27" i="17" s="1"/>
  <c r="Q11" i="17"/>
  <c r="Q27" i="17" s="1"/>
  <c r="Y9" i="17"/>
  <c r="Y25" i="17" s="1"/>
  <c r="Q9" i="17"/>
  <c r="Q25" i="17" s="1"/>
  <c r="K11" i="17"/>
  <c r="K27" i="17" s="1"/>
  <c r="R9" i="17"/>
  <c r="R25" i="17" s="1"/>
  <c r="AG9" i="17"/>
  <c r="AG25" i="17" s="1"/>
  <c r="P11" i="17"/>
  <c r="P27" i="17" s="1"/>
  <c r="AF9" i="17"/>
  <c r="AF25" i="17" s="1"/>
  <c r="W11" i="17"/>
  <c r="W27" i="17" s="1"/>
  <c r="X9" i="17"/>
  <c r="X25" i="17" s="1"/>
  <c r="N11" i="17"/>
  <c r="N27" i="17" s="1"/>
  <c r="M11" i="17"/>
  <c r="M27" i="17" s="1"/>
  <c r="Z11" i="17"/>
  <c r="Z27" i="17" s="1"/>
  <c r="AE11" i="17"/>
  <c r="AE27" i="17" s="1"/>
  <c r="V9" i="17"/>
  <c r="V25" i="17" s="1"/>
  <c r="U9" i="17"/>
  <c r="U25" i="17" s="1"/>
  <c r="N9" i="17"/>
  <c r="N25" i="17" s="1"/>
  <c r="AB9" i="17"/>
  <c r="AB25" i="17" s="1"/>
  <c r="T9" i="17"/>
  <c r="T25" i="17" s="1"/>
  <c r="L9" i="17"/>
  <c r="L25" i="17" s="1"/>
  <c r="T11" i="17"/>
  <c r="T27" i="17" s="1"/>
  <c r="L11" i="17"/>
  <c r="L27" i="17" s="1"/>
  <c r="V11" i="17"/>
  <c r="V27" i="17" s="1"/>
  <c r="Z9" i="17"/>
  <c r="Z25" i="17" s="1"/>
  <c r="AB11" i="17"/>
  <c r="AB27" i="17" s="1"/>
  <c r="U11" i="17"/>
  <c r="U27" i="17" s="1"/>
  <c r="O11" i="17"/>
  <c r="O27" i="17" s="1"/>
  <c r="O9" i="17"/>
  <c r="O25" i="17" s="1"/>
  <c r="P9" i="17"/>
  <c r="P25" i="17" s="1"/>
  <c r="AD9" i="17"/>
  <c r="AD25" i="17" s="1"/>
  <c r="AD11" i="17"/>
  <c r="AD27" i="17" s="1"/>
  <c r="AC9" i="17"/>
  <c r="AC25" i="17" s="1"/>
  <c r="AC11" i="17"/>
  <c r="AC27" i="17" s="1"/>
  <c r="M9" i="17"/>
  <c r="M25" i="17" s="1"/>
  <c r="R11" i="17"/>
  <c r="R27" i="17" s="1"/>
  <c r="S11" i="17"/>
  <c r="S27" i="17" s="1"/>
  <c r="S9" i="17"/>
  <c r="S25" i="17" s="1"/>
  <c r="AA11" i="17"/>
  <c r="AA27" i="17" s="1"/>
  <c r="AA9" i="17"/>
  <c r="AA25" i="17" s="1"/>
  <c r="AE9" i="17"/>
  <c r="AE25" i="17" s="1"/>
  <c r="W9" i="17"/>
  <c r="W25" i="17" s="1"/>
  <c r="AF11" i="17"/>
  <c r="AF27" i="17" s="1"/>
  <c r="X11" i="17"/>
  <c r="X27" i="17" s="1"/>
  <c r="K9" i="17"/>
  <c r="K25" i="17" s="1"/>
  <c r="AY6" i="44"/>
  <c r="AY22" i="44" s="1"/>
  <c r="AX6" i="44"/>
  <c r="AX22" i="44" s="1"/>
  <c r="AW6" i="44"/>
  <c r="AW22" i="44" s="1"/>
  <c r="AV6" i="44"/>
  <c r="AV22" i="44" s="1"/>
  <c r="AU6" i="44"/>
  <c r="AU22" i="44" s="1"/>
  <c r="AT6" i="44"/>
  <c r="AT22" i="44" s="1"/>
  <c r="AS6" i="44"/>
  <c r="AS22" i="44" s="1"/>
  <c r="AR6" i="44"/>
  <c r="AR22" i="44" s="1"/>
  <c r="AQ6" i="44"/>
  <c r="AQ22" i="44" s="1"/>
  <c r="AP6" i="44"/>
  <c r="AP22" i="44" s="1"/>
  <c r="AO6" i="44"/>
  <c r="AO22" i="44" s="1"/>
  <c r="AN6" i="44"/>
  <c r="AN22" i="44" s="1"/>
  <c r="AM6" i="44"/>
  <c r="AM22" i="44" s="1"/>
  <c r="AL6" i="44"/>
  <c r="AL22" i="44" s="1"/>
  <c r="AK6" i="44"/>
  <c r="AK22" i="44" s="1"/>
  <c r="AJ6" i="44"/>
  <c r="AJ22" i="44" s="1"/>
  <c r="AI6" i="44"/>
  <c r="AI22" i="44" s="1"/>
  <c r="AH6" i="44"/>
  <c r="AH22" i="44" s="1"/>
  <c r="AG6" i="44"/>
  <c r="AG22" i="44" s="1"/>
  <c r="AF6" i="44"/>
  <c r="AF22" i="44" s="1"/>
  <c r="AE6" i="44"/>
  <c r="AE22" i="44" s="1"/>
  <c r="AD6" i="44"/>
  <c r="AD22" i="44" s="1"/>
  <c r="AC6" i="44"/>
  <c r="AC22" i="44" s="1"/>
  <c r="AB6" i="44"/>
  <c r="AB22" i="44" s="1"/>
  <c r="AA6" i="44"/>
  <c r="AA22" i="44" s="1"/>
  <c r="Z6" i="44"/>
  <c r="Z22" i="44" s="1"/>
  <c r="Y6" i="44"/>
  <c r="Y22" i="44" s="1"/>
  <c r="X6" i="44"/>
  <c r="X22" i="44" s="1"/>
  <c r="W6" i="44"/>
  <c r="W22" i="44" s="1"/>
  <c r="V6" i="44"/>
  <c r="V22" i="44" s="1"/>
  <c r="U6" i="44"/>
  <c r="U22" i="44" s="1"/>
  <c r="T6" i="44"/>
  <c r="T22" i="44" s="1"/>
  <c r="S6" i="44"/>
  <c r="S22" i="44" s="1"/>
  <c r="R6" i="44"/>
  <c r="R22" i="44" s="1"/>
  <c r="Q6" i="44"/>
  <c r="Q22" i="44" s="1"/>
  <c r="P6" i="44"/>
  <c r="P22" i="44" s="1"/>
  <c r="O6" i="44"/>
  <c r="O22" i="44" s="1"/>
  <c r="N6" i="44"/>
  <c r="N22" i="44" s="1"/>
  <c r="M6" i="44"/>
  <c r="M22" i="44" s="1"/>
  <c r="L6" i="44"/>
  <c r="L22" i="44" s="1"/>
  <c r="K6" i="44"/>
  <c r="K22" i="44" s="1"/>
  <c r="J6" i="44"/>
  <c r="J22" i="44" s="1"/>
  <c r="I6" i="44"/>
  <c r="I22" i="44" s="1"/>
  <c r="H6" i="44"/>
  <c r="H22" i="44" s="1"/>
  <c r="G6" i="44"/>
  <c r="G22" i="44" s="1"/>
  <c r="F6" i="44"/>
  <c r="F22" i="44" s="1"/>
  <c r="E6" i="44"/>
  <c r="E22" i="44" s="1"/>
  <c r="D6" i="44"/>
  <c r="D22" i="44" s="1"/>
  <c r="C6" i="44"/>
  <c r="C22" i="44" s="1"/>
  <c r="B6" i="44"/>
  <c r="B22" i="44" s="1"/>
  <c r="AY5" i="44"/>
  <c r="AY21" i="44" s="1"/>
  <c r="AX5" i="44"/>
  <c r="AX21" i="44" s="1"/>
  <c r="AW5" i="44"/>
  <c r="AW21" i="44" s="1"/>
  <c r="AV5" i="44"/>
  <c r="AV21" i="44" s="1"/>
  <c r="AU5" i="44"/>
  <c r="AU21" i="44" s="1"/>
  <c r="AT5" i="44"/>
  <c r="AT21" i="44" s="1"/>
  <c r="AS5" i="44"/>
  <c r="AS21" i="44" s="1"/>
  <c r="AR5" i="44"/>
  <c r="AR21" i="44" s="1"/>
  <c r="AQ5" i="44"/>
  <c r="AQ21" i="44" s="1"/>
  <c r="AP5" i="44"/>
  <c r="AP21" i="44" s="1"/>
  <c r="AO5" i="44"/>
  <c r="AO21" i="44" s="1"/>
  <c r="AN5" i="44"/>
  <c r="AN21" i="44" s="1"/>
  <c r="AM5" i="44"/>
  <c r="AM21" i="44" s="1"/>
  <c r="AL5" i="44"/>
  <c r="AL21" i="44" s="1"/>
  <c r="AK5" i="44"/>
  <c r="AK21" i="44" s="1"/>
  <c r="AJ5" i="44"/>
  <c r="AJ21" i="44" s="1"/>
  <c r="AI5" i="44"/>
  <c r="AI21" i="44" s="1"/>
  <c r="AH5" i="44"/>
  <c r="AH21" i="44" s="1"/>
  <c r="AG5" i="44"/>
  <c r="AG21" i="44" s="1"/>
  <c r="AF5" i="44"/>
  <c r="AF21" i="44" s="1"/>
  <c r="AE5" i="44"/>
  <c r="AE21" i="44" s="1"/>
  <c r="AD5" i="44"/>
  <c r="AD21" i="44" s="1"/>
  <c r="AC5" i="44"/>
  <c r="AC21" i="44" s="1"/>
  <c r="AB5" i="44"/>
  <c r="AB21" i="44" s="1"/>
  <c r="AA5" i="44"/>
  <c r="AA21" i="44" s="1"/>
  <c r="Z5" i="44"/>
  <c r="Z21" i="44" s="1"/>
  <c r="Y5" i="44"/>
  <c r="Y21" i="44" s="1"/>
  <c r="X5" i="44"/>
  <c r="X21" i="44" s="1"/>
  <c r="W5" i="44"/>
  <c r="W21" i="44" s="1"/>
  <c r="V5" i="44"/>
  <c r="V21" i="44" s="1"/>
  <c r="U5" i="44"/>
  <c r="U21" i="44" s="1"/>
  <c r="T5" i="44"/>
  <c r="T21" i="44" s="1"/>
  <c r="S5" i="44"/>
  <c r="S21" i="44" s="1"/>
  <c r="R5" i="44"/>
  <c r="R21" i="44" s="1"/>
  <c r="Q5" i="44"/>
  <c r="Q21" i="44" s="1"/>
  <c r="P5" i="44"/>
  <c r="P21" i="44" s="1"/>
  <c r="O5" i="44"/>
  <c r="O21" i="44" s="1"/>
  <c r="N5" i="44"/>
  <c r="N21" i="44" s="1"/>
  <c r="M5" i="44"/>
  <c r="M21" i="44" s="1"/>
  <c r="L5" i="44"/>
  <c r="L21" i="44" s="1"/>
  <c r="K5" i="44"/>
  <c r="K21" i="44" s="1"/>
  <c r="J5" i="44"/>
  <c r="J21" i="44" s="1"/>
  <c r="I5" i="44"/>
  <c r="I21" i="44" s="1"/>
  <c r="H5" i="44"/>
  <c r="H21" i="44" s="1"/>
  <c r="G5" i="44"/>
  <c r="G21" i="44" s="1"/>
  <c r="F5" i="44"/>
  <c r="F21" i="44" s="1"/>
  <c r="E5" i="44"/>
  <c r="E21" i="44" s="1"/>
  <c r="D5" i="44"/>
  <c r="D21" i="44" s="1"/>
  <c r="C5" i="44"/>
  <c r="C21" i="44" s="1"/>
  <c r="B5" i="44"/>
  <c r="B21" i="44" s="1"/>
  <c r="Z6" i="43"/>
  <c r="Z22" i="43" s="1"/>
  <c r="Y6" i="43"/>
  <c r="Y22" i="43" s="1"/>
  <c r="X6" i="43"/>
  <c r="X22" i="43" s="1"/>
  <c r="W6" i="43"/>
  <c r="W22" i="43" s="1"/>
  <c r="V6" i="43"/>
  <c r="V22" i="43" s="1"/>
  <c r="U6" i="43"/>
  <c r="U22" i="43" s="1"/>
  <c r="T6" i="43"/>
  <c r="T22" i="43" s="1"/>
  <c r="S6" i="43"/>
  <c r="S22" i="43" s="1"/>
  <c r="R6" i="43"/>
  <c r="R22" i="43" s="1"/>
  <c r="Q6" i="43"/>
  <c r="Q22" i="43" s="1"/>
  <c r="P6" i="43"/>
  <c r="P22" i="43" s="1"/>
  <c r="O6" i="43"/>
  <c r="O22" i="43" s="1"/>
  <c r="N6" i="43"/>
  <c r="N22" i="43" s="1"/>
  <c r="M6" i="43"/>
  <c r="M22" i="43" s="1"/>
  <c r="L6" i="43"/>
  <c r="L22" i="43" s="1"/>
  <c r="K6" i="43"/>
  <c r="K22" i="43" s="1"/>
  <c r="J6" i="43"/>
  <c r="J22" i="43" s="1"/>
  <c r="I6" i="43"/>
  <c r="I22" i="43" s="1"/>
  <c r="H6" i="43"/>
  <c r="H22" i="43" s="1"/>
  <c r="G6" i="43"/>
  <c r="G22" i="43" s="1"/>
  <c r="F6" i="43"/>
  <c r="F22" i="43" s="1"/>
  <c r="E6" i="43"/>
  <c r="E22" i="43" s="1"/>
  <c r="D6" i="43"/>
  <c r="D22" i="43" s="1"/>
  <c r="C6" i="43"/>
  <c r="C22" i="43" s="1"/>
  <c r="B6" i="43"/>
  <c r="B22" i="43" s="1"/>
  <c r="Z5" i="43"/>
  <c r="Z21" i="43" s="1"/>
  <c r="Y5" i="43"/>
  <c r="Y21" i="43" s="1"/>
  <c r="X5" i="43"/>
  <c r="X21" i="43" s="1"/>
  <c r="W5" i="43"/>
  <c r="W21" i="43" s="1"/>
  <c r="V5" i="43"/>
  <c r="V21" i="43" s="1"/>
  <c r="U5" i="43"/>
  <c r="U21" i="43" s="1"/>
  <c r="T5" i="43"/>
  <c r="T21" i="43" s="1"/>
  <c r="S5" i="43"/>
  <c r="S21" i="43" s="1"/>
  <c r="R5" i="43"/>
  <c r="R21" i="43" s="1"/>
  <c r="Q5" i="43"/>
  <c r="Q21" i="43" s="1"/>
  <c r="P5" i="43"/>
  <c r="P21" i="43" s="1"/>
  <c r="O5" i="43"/>
  <c r="O21" i="43" s="1"/>
  <c r="N5" i="43"/>
  <c r="N21" i="43" s="1"/>
  <c r="M5" i="43"/>
  <c r="M21" i="43" s="1"/>
  <c r="L5" i="43"/>
  <c r="L21" i="43" s="1"/>
  <c r="K5" i="43"/>
  <c r="K21" i="43" s="1"/>
  <c r="J5" i="43"/>
  <c r="J21" i="43" s="1"/>
  <c r="I5" i="43"/>
  <c r="I21" i="43" s="1"/>
  <c r="H5" i="43"/>
  <c r="H21" i="43" s="1"/>
  <c r="G5" i="43"/>
  <c r="G21" i="43" s="1"/>
  <c r="F5" i="43"/>
  <c r="F21" i="43" s="1"/>
  <c r="E5" i="43"/>
  <c r="E21" i="43" s="1"/>
  <c r="D5" i="43"/>
  <c r="D21" i="43" s="1"/>
  <c r="C5" i="43"/>
  <c r="C21" i="43" s="1"/>
  <c r="B5" i="43"/>
  <c r="B21" i="43" s="1"/>
  <c r="AY6" i="41"/>
  <c r="AY18" i="41" s="1"/>
  <c r="AX6" i="41"/>
  <c r="AX18" i="41" s="1"/>
  <c r="AW6" i="41"/>
  <c r="AW18" i="41" s="1"/>
  <c r="AV6" i="41"/>
  <c r="AV18" i="41" s="1"/>
  <c r="AU6" i="41"/>
  <c r="AU18" i="41" s="1"/>
  <c r="AT6" i="41"/>
  <c r="AT18" i="41" s="1"/>
  <c r="AS6" i="41"/>
  <c r="AS18" i="41" s="1"/>
  <c r="AR6" i="41"/>
  <c r="AR18" i="41" s="1"/>
  <c r="AQ6" i="41"/>
  <c r="AQ18" i="41" s="1"/>
  <c r="AP6" i="41"/>
  <c r="AP18" i="41" s="1"/>
  <c r="AO6" i="41"/>
  <c r="AO18" i="41" s="1"/>
  <c r="AN6" i="41"/>
  <c r="AN18" i="41" s="1"/>
  <c r="AM6" i="41"/>
  <c r="AM18" i="41" s="1"/>
  <c r="AL6" i="41"/>
  <c r="AL18" i="41" s="1"/>
  <c r="AK6" i="41"/>
  <c r="AK18" i="41" s="1"/>
  <c r="AJ6" i="41"/>
  <c r="AJ18" i="41" s="1"/>
  <c r="AI6" i="41"/>
  <c r="AI18" i="41" s="1"/>
  <c r="AH6" i="41"/>
  <c r="AH18" i="41" s="1"/>
  <c r="AG6" i="41"/>
  <c r="AG18" i="41" s="1"/>
  <c r="AF6" i="41"/>
  <c r="AF18" i="41" s="1"/>
  <c r="AE6" i="41"/>
  <c r="AE18" i="41" s="1"/>
  <c r="AD6" i="41"/>
  <c r="AD18" i="41" s="1"/>
  <c r="AC6" i="41"/>
  <c r="AC18" i="41" s="1"/>
  <c r="AB6" i="41"/>
  <c r="AB18" i="41" s="1"/>
  <c r="AA6" i="41"/>
  <c r="AA18" i="41" s="1"/>
  <c r="Z6" i="41"/>
  <c r="Z18" i="41" s="1"/>
  <c r="Y6" i="41"/>
  <c r="Y18" i="41" s="1"/>
  <c r="X6" i="41"/>
  <c r="X18" i="41" s="1"/>
  <c r="W6" i="41"/>
  <c r="W18" i="41" s="1"/>
  <c r="V6" i="41"/>
  <c r="V18" i="41" s="1"/>
  <c r="U6" i="41"/>
  <c r="U18" i="41" s="1"/>
  <c r="T6" i="41"/>
  <c r="T18" i="41" s="1"/>
  <c r="S6" i="41"/>
  <c r="S18" i="41" s="1"/>
  <c r="R6" i="41"/>
  <c r="R18" i="41" s="1"/>
  <c r="Q6" i="41"/>
  <c r="Q18" i="41" s="1"/>
  <c r="P6" i="41"/>
  <c r="P18" i="41" s="1"/>
  <c r="O6" i="41"/>
  <c r="O18" i="41" s="1"/>
  <c r="N6" i="41"/>
  <c r="N18" i="41" s="1"/>
  <c r="M6" i="41"/>
  <c r="M18" i="41" s="1"/>
  <c r="L6" i="41"/>
  <c r="L18" i="41" s="1"/>
  <c r="K6" i="41"/>
  <c r="K18" i="41" s="1"/>
  <c r="J6" i="41"/>
  <c r="J18" i="41" s="1"/>
  <c r="I6" i="41"/>
  <c r="I18" i="41" s="1"/>
  <c r="H6" i="41"/>
  <c r="H18" i="41" s="1"/>
  <c r="G6" i="41"/>
  <c r="G18" i="41" s="1"/>
  <c r="F6" i="41"/>
  <c r="F18" i="41" s="1"/>
  <c r="E6" i="41"/>
  <c r="E18" i="41" s="1"/>
  <c r="D6" i="41"/>
  <c r="D18" i="41" s="1"/>
  <c r="C6" i="41"/>
  <c r="C18" i="41" s="1"/>
  <c r="B6" i="41"/>
  <c r="B18" i="41" s="1"/>
  <c r="AY5" i="41"/>
  <c r="AY17" i="41" s="1"/>
  <c r="AX5" i="41"/>
  <c r="AX17" i="41" s="1"/>
  <c r="AW5" i="41"/>
  <c r="AW17" i="41" s="1"/>
  <c r="AV5" i="41"/>
  <c r="AV17" i="41" s="1"/>
  <c r="AU5" i="41"/>
  <c r="AU17" i="41" s="1"/>
  <c r="AT5" i="41"/>
  <c r="AT17" i="41" s="1"/>
  <c r="AS5" i="41"/>
  <c r="AS17" i="41" s="1"/>
  <c r="AR5" i="41"/>
  <c r="AR17" i="41" s="1"/>
  <c r="AQ5" i="41"/>
  <c r="AQ17" i="41" s="1"/>
  <c r="AP5" i="41"/>
  <c r="AP17" i="41" s="1"/>
  <c r="AO5" i="41"/>
  <c r="AO17" i="41" s="1"/>
  <c r="AN5" i="41"/>
  <c r="AN17" i="41" s="1"/>
  <c r="AM5" i="41"/>
  <c r="AM17" i="41" s="1"/>
  <c r="AL5" i="41"/>
  <c r="AL17" i="41" s="1"/>
  <c r="AK5" i="41"/>
  <c r="AK17" i="41" s="1"/>
  <c r="AJ5" i="41"/>
  <c r="AJ17" i="41" s="1"/>
  <c r="AI5" i="41"/>
  <c r="AI17" i="41" s="1"/>
  <c r="AH5" i="41"/>
  <c r="AH17" i="41" s="1"/>
  <c r="AG5" i="41"/>
  <c r="AG17" i="41" s="1"/>
  <c r="AF5" i="41"/>
  <c r="AF17" i="41" s="1"/>
  <c r="AE5" i="41"/>
  <c r="AE17" i="41" s="1"/>
  <c r="AD5" i="41"/>
  <c r="AD17" i="41" s="1"/>
  <c r="AC5" i="41"/>
  <c r="AC17" i="41" s="1"/>
  <c r="AB5" i="41"/>
  <c r="AB17" i="41" s="1"/>
  <c r="AA5" i="41"/>
  <c r="AA17" i="41" s="1"/>
  <c r="Z5" i="41"/>
  <c r="Z17" i="41" s="1"/>
  <c r="Y5" i="41"/>
  <c r="Y17" i="41" s="1"/>
  <c r="X5" i="41"/>
  <c r="X17" i="41" s="1"/>
  <c r="W5" i="41"/>
  <c r="W17" i="41" s="1"/>
  <c r="V5" i="41"/>
  <c r="V17" i="41" s="1"/>
  <c r="U5" i="41"/>
  <c r="U17" i="41" s="1"/>
  <c r="T5" i="41"/>
  <c r="T17" i="41" s="1"/>
  <c r="S5" i="41"/>
  <c r="S17" i="41" s="1"/>
  <c r="R5" i="41"/>
  <c r="R17" i="41" s="1"/>
  <c r="Q5" i="41"/>
  <c r="Q17" i="41" s="1"/>
  <c r="P5" i="41"/>
  <c r="P17" i="41" s="1"/>
  <c r="O5" i="41"/>
  <c r="O17" i="41" s="1"/>
  <c r="N5" i="41"/>
  <c r="N17" i="41" s="1"/>
  <c r="M5" i="41"/>
  <c r="M17" i="41" s="1"/>
  <c r="L5" i="41"/>
  <c r="L17" i="41" s="1"/>
  <c r="K5" i="41"/>
  <c r="K17" i="41" s="1"/>
  <c r="J5" i="41"/>
  <c r="J17" i="41" s="1"/>
  <c r="I5" i="41"/>
  <c r="I17" i="41" s="1"/>
  <c r="H5" i="41"/>
  <c r="H17" i="41" s="1"/>
  <c r="G5" i="41"/>
  <c r="G17" i="41" s="1"/>
  <c r="F5" i="41"/>
  <c r="F17" i="41" s="1"/>
  <c r="E5" i="41"/>
  <c r="E17" i="41" s="1"/>
  <c r="D5" i="41"/>
  <c r="D17" i="41" s="1"/>
  <c r="C5" i="41"/>
  <c r="C17" i="41" s="1"/>
  <c r="B5" i="41"/>
  <c r="B17" i="41" s="1"/>
  <c r="AY6" i="40"/>
  <c r="AY22" i="40" s="1"/>
  <c r="AX6" i="40"/>
  <c r="AX22" i="40" s="1"/>
  <c r="AW6" i="40"/>
  <c r="AW22" i="40" s="1"/>
  <c r="AV6" i="40"/>
  <c r="AV22" i="40" s="1"/>
  <c r="AU6" i="40"/>
  <c r="AU22" i="40" s="1"/>
  <c r="AT6" i="40"/>
  <c r="AT22" i="40" s="1"/>
  <c r="AS6" i="40"/>
  <c r="AS22" i="40" s="1"/>
  <c r="AR6" i="40"/>
  <c r="AR22" i="40" s="1"/>
  <c r="AQ6" i="40"/>
  <c r="AQ22" i="40" s="1"/>
  <c r="AP6" i="40"/>
  <c r="AP22" i="40" s="1"/>
  <c r="AO6" i="40"/>
  <c r="AO22" i="40" s="1"/>
  <c r="AN6" i="40"/>
  <c r="AN22" i="40" s="1"/>
  <c r="AM6" i="40"/>
  <c r="AM22" i="40" s="1"/>
  <c r="AL6" i="40"/>
  <c r="AL22" i="40" s="1"/>
  <c r="AK6" i="40"/>
  <c r="AK22" i="40" s="1"/>
  <c r="AJ6" i="40"/>
  <c r="AJ22" i="40" s="1"/>
  <c r="AI6" i="40"/>
  <c r="AI22" i="40" s="1"/>
  <c r="AH6" i="40"/>
  <c r="AH22" i="40" s="1"/>
  <c r="AG6" i="40"/>
  <c r="AG22" i="40" s="1"/>
  <c r="AF6" i="40"/>
  <c r="AF22" i="40" s="1"/>
  <c r="AE6" i="40"/>
  <c r="AE22" i="40" s="1"/>
  <c r="AD6" i="40"/>
  <c r="AD22" i="40" s="1"/>
  <c r="AC6" i="40"/>
  <c r="AC22" i="40" s="1"/>
  <c r="AB6" i="40"/>
  <c r="AB22" i="40" s="1"/>
  <c r="AA6" i="40"/>
  <c r="AA22" i="40" s="1"/>
  <c r="Z6" i="40"/>
  <c r="Z22" i="40" s="1"/>
  <c r="Y6" i="40"/>
  <c r="Y22" i="40" s="1"/>
  <c r="X6" i="40"/>
  <c r="X22" i="40" s="1"/>
  <c r="W6" i="40"/>
  <c r="W22" i="40" s="1"/>
  <c r="V6" i="40"/>
  <c r="V22" i="40" s="1"/>
  <c r="U6" i="40"/>
  <c r="U22" i="40" s="1"/>
  <c r="T6" i="40"/>
  <c r="T22" i="40" s="1"/>
  <c r="S6" i="40"/>
  <c r="S22" i="40" s="1"/>
  <c r="R6" i="40"/>
  <c r="R22" i="40" s="1"/>
  <c r="Q6" i="40"/>
  <c r="Q22" i="40" s="1"/>
  <c r="P6" i="40"/>
  <c r="P22" i="40" s="1"/>
  <c r="O6" i="40"/>
  <c r="O22" i="40" s="1"/>
  <c r="N6" i="40"/>
  <c r="N22" i="40" s="1"/>
  <c r="M6" i="40"/>
  <c r="M22" i="40" s="1"/>
  <c r="L6" i="40"/>
  <c r="L22" i="40" s="1"/>
  <c r="K6" i="40"/>
  <c r="K22" i="40" s="1"/>
  <c r="J6" i="40"/>
  <c r="J22" i="40" s="1"/>
  <c r="I6" i="40"/>
  <c r="I22" i="40" s="1"/>
  <c r="H6" i="40"/>
  <c r="H22" i="40" s="1"/>
  <c r="G6" i="40"/>
  <c r="G22" i="40" s="1"/>
  <c r="F6" i="40"/>
  <c r="F22" i="40" s="1"/>
  <c r="E6" i="40"/>
  <c r="E22" i="40" s="1"/>
  <c r="D6" i="40"/>
  <c r="D22" i="40" s="1"/>
  <c r="C6" i="40"/>
  <c r="C22" i="40" s="1"/>
  <c r="B6" i="40"/>
  <c r="B22" i="40" s="1"/>
  <c r="AY5" i="40"/>
  <c r="AY21" i="40" s="1"/>
  <c r="AX5" i="40"/>
  <c r="AX21" i="40" s="1"/>
  <c r="AW5" i="40"/>
  <c r="AW21" i="40" s="1"/>
  <c r="AV5" i="40"/>
  <c r="AV21" i="40" s="1"/>
  <c r="AU5" i="40"/>
  <c r="AU21" i="40" s="1"/>
  <c r="AT5" i="40"/>
  <c r="AT21" i="40" s="1"/>
  <c r="AS5" i="40"/>
  <c r="AS21" i="40" s="1"/>
  <c r="AR5" i="40"/>
  <c r="AR21" i="40" s="1"/>
  <c r="AQ5" i="40"/>
  <c r="AQ21" i="40" s="1"/>
  <c r="AP5" i="40"/>
  <c r="AP21" i="40" s="1"/>
  <c r="AO5" i="40"/>
  <c r="AO21" i="40" s="1"/>
  <c r="AN5" i="40"/>
  <c r="AN21" i="40" s="1"/>
  <c r="AM5" i="40"/>
  <c r="AM21" i="40" s="1"/>
  <c r="AL5" i="40"/>
  <c r="AL21" i="40" s="1"/>
  <c r="AK5" i="40"/>
  <c r="AK21" i="40" s="1"/>
  <c r="AJ5" i="40"/>
  <c r="AJ21" i="40" s="1"/>
  <c r="AI5" i="40"/>
  <c r="AI21" i="40" s="1"/>
  <c r="AH5" i="40"/>
  <c r="AH21" i="40" s="1"/>
  <c r="AG5" i="40"/>
  <c r="AG21" i="40" s="1"/>
  <c r="AF5" i="40"/>
  <c r="AF21" i="40" s="1"/>
  <c r="AE5" i="40"/>
  <c r="AE21" i="40" s="1"/>
  <c r="AD5" i="40"/>
  <c r="AD21" i="40" s="1"/>
  <c r="AC5" i="40"/>
  <c r="AC21" i="40" s="1"/>
  <c r="AB5" i="40"/>
  <c r="AB21" i="40" s="1"/>
  <c r="AA5" i="40"/>
  <c r="AA21" i="40" s="1"/>
  <c r="Z5" i="40"/>
  <c r="Z21" i="40" s="1"/>
  <c r="Y5" i="40"/>
  <c r="Y21" i="40" s="1"/>
  <c r="X5" i="40"/>
  <c r="X21" i="40" s="1"/>
  <c r="W5" i="40"/>
  <c r="W21" i="40" s="1"/>
  <c r="V5" i="40"/>
  <c r="V21" i="40" s="1"/>
  <c r="U5" i="40"/>
  <c r="U21" i="40" s="1"/>
  <c r="T5" i="40"/>
  <c r="T21" i="40" s="1"/>
  <c r="S5" i="40"/>
  <c r="S21" i="40" s="1"/>
  <c r="R5" i="40"/>
  <c r="R21" i="40" s="1"/>
  <c r="Q5" i="40"/>
  <c r="Q21" i="40" s="1"/>
  <c r="P5" i="40"/>
  <c r="P21" i="40" s="1"/>
  <c r="O5" i="40"/>
  <c r="O21" i="40" s="1"/>
  <c r="N5" i="40"/>
  <c r="N21" i="40" s="1"/>
  <c r="M5" i="40"/>
  <c r="M21" i="40" s="1"/>
  <c r="L5" i="40"/>
  <c r="L21" i="40" s="1"/>
  <c r="K5" i="40"/>
  <c r="K21" i="40" s="1"/>
  <c r="J5" i="40"/>
  <c r="J21" i="40" s="1"/>
  <c r="I5" i="40"/>
  <c r="I21" i="40" s="1"/>
  <c r="H5" i="40"/>
  <c r="H21" i="40" s="1"/>
  <c r="G5" i="40"/>
  <c r="G21" i="40" s="1"/>
  <c r="F5" i="40"/>
  <c r="F21" i="40" s="1"/>
  <c r="E5" i="40"/>
  <c r="E21" i="40" s="1"/>
  <c r="D5" i="40"/>
  <c r="D21" i="40" s="1"/>
  <c r="C5" i="40"/>
  <c r="C21" i="40" s="1"/>
  <c r="B5" i="40"/>
  <c r="B21" i="40" s="1"/>
  <c r="Y6" i="39"/>
  <c r="Y22" i="39" s="1"/>
  <c r="X6" i="39"/>
  <c r="X22" i="39" s="1"/>
  <c r="W6" i="39"/>
  <c r="W22" i="39" s="1"/>
  <c r="V6" i="39"/>
  <c r="V22" i="39" s="1"/>
  <c r="U6" i="39"/>
  <c r="U22" i="39" s="1"/>
  <c r="T6" i="39"/>
  <c r="T22" i="39" s="1"/>
  <c r="S6" i="39"/>
  <c r="S22" i="39" s="1"/>
  <c r="R6" i="39"/>
  <c r="R22" i="39" s="1"/>
  <c r="Q6" i="39"/>
  <c r="Q22" i="39" s="1"/>
  <c r="P6" i="39"/>
  <c r="P22" i="39" s="1"/>
  <c r="O6" i="39"/>
  <c r="O22" i="39" s="1"/>
  <c r="N6" i="39"/>
  <c r="N22" i="39" s="1"/>
  <c r="M6" i="39"/>
  <c r="M22" i="39" s="1"/>
  <c r="L6" i="39"/>
  <c r="L22" i="39" s="1"/>
  <c r="K6" i="39"/>
  <c r="K22" i="39" s="1"/>
  <c r="J6" i="39"/>
  <c r="J22" i="39" s="1"/>
  <c r="I6" i="39"/>
  <c r="I22" i="39" s="1"/>
  <c r="H6" i="39"/>
  <c r="H22" i="39" s="1"/>
  <c r="G6" i="39"/>
  <c r="G22" i="39" s="1"/>
  <c r="F6" i="39"/>
  <c r="F22" i="39" s="1"/>
  <c r="E6" i="39"/>
  <c r="E22" i="39" s="1"/>
  <c r="D6" i="39"/>
  <c r="D22" i="39" s="1"/>
  <c r="C6" i="39"/>
  <c r="C22" i="39" s="1"/>
  <c r="B6" i="39"/>
  <c r="B22" i="39" s="1"/>
  <c r="Y5" i="39"/>
  <c r="Y21" i="39" s="1"/>
  <c r="X5" i="39"/>
  <c r="X21" i="39" s="1"/>
  <c r="W5" i="39"/>
  <c r="W21" i="39" s="1"/>
  <c r="V5" i="39"/>
  <c r="V21" i="39" s="1"/>
  <c r="U5" i="39"/>
  <c r="U21" i="39" s="1"/>
  <c r="T5" i="39"/>
  <c r="T21" i="39" s="1"/>
  <c r="S5" i="39"/>
  <c r="S21" i="39" s="1"/>
  <c r="R5" i="39"/>
  <c r="R21" i="39" s="1"/>
  <c r="Q5" i="39"/>
  <c r="Q21" i="39" s="1"/>
  <c r="P5" i="39"/>
  <c r="P21" i="39" s="1"/>
  <c r="O5" i="39"/>
  <c r="O21" i="39" s="1"/>
  <c r="N5" i="39"/>
  <c r="N21" i="39" s="1"/>
  <c r="M5" i="39"/>
  <c r="M21" i="39" s="1"/>
  <c r="L5" i="39"/>
  <c r="L21" i="39" s="1"/>
  <c r="K5" i="39"/>
  <c r="K21" i="39" s="1"/>
  <c r="J5" i="39"/>
  <c r="J21" i="39" s="1"/>
  <c r="I5" i="39"/>
  <c r="I21" i="39" s="1"/>
  <c r="H5" i="39"/>
  <c r="H21" i="39" s="1"/>
  <c r="G5" i="39"/>
  <c r="G21" i="39" s="1"/>
  <c r="F5" i="39"/>
  <c r="F21" i="39" s="1"/>
  <c r="E5" i="39"/>
  <c r="E21" i="39" s="1"/>
  <c r="D5" i="39"/>
  <c r="D21" i="39" s="1"/>
  <c r="C5" i="39"/>
  <c r="C21" i="39" s="1"/>
  <c r="B5" i="39"/>
  <c r="B21" i="39" s="1"/>
  <c r="BZ6" i="38"/>
  <c r="BZ22" i="38" s="1"/>
  <c r="BY6" i="38"/>
  <c r="BY22" i="38" s="1"/>
  <c r="BX6" i="38"/>
  <c r="BX22" i="38" s="1"/>
  <c r="BW6" i="38"/>
  <c r="BW22" i="38" s="1"/>
  <c r="BV6" i="38"/>
  <c r="BV22" i="38" s="1"/>
  <c r="BU6" i="38"/>
  <c r="BU22" i="38" s="1"/>
  <c r="BT6" i="38"/>
  <c r="BT22" i="38" s="1"/>
  <c r="BS6" i="38"/>
  <c r="BS22" i="38" s="1"/>
  <c r="BR6" i="38"/>
  <c r="BR22" i="38" s="1"/>
  <c r="BQ6" i="38"/>
  <c r="BQ22" i="38" s="1"/>
  <c r="BP6" i="38"/>
  <c r="BP22" i="38" s="1"/>
  <c r="BO6" i="38"/>
  <c r="BO22" i="38" s="1"/>
  <c r="BN6" i="38"/>
  <c r="BN22" i="38" s="1"/>
  <c r="BM6" i="38"/>
  <c r="BM22" i="38" s="1"/>
  <c r="BL6" i="38"/>
  <c r="BL22" i="38" s="1"/>
  <c r="BK6" i="38"/>
  <c r="BK22" i="38" s="1"/>
  <c r="BJ6" i="38"/>
  <c r="BJ22" i="38" s="1"/>
  <c r="BI6" i="38"/>
  <c r="BI22" i="38" s="1"/>
  <c r="BH6" i="38"/>
  <c r="BH22" i="38" s="1"/>
  <c r="BG6" i="38"/>
  <c r="BG22" i="38" s="1"/>
  <c r="BF6" i="38"/>
  <c r="BF22" i="38" s="1"/>
  <c r="BE6" i="38"/>
  <c r="BE22" i="38" s="1"/>
  <c r="BD6" i="38"/>
  <c r="BD22" i="38" s="1"/>
  <c r="BC6" i="38"/>
  <c r="BC22" i="38" s="1"/>
  <c r="BB6" i="38"/>
  <c r="BB22" i="38" s="1"/>
  <c r="BA6" i="38"/>
  <c r="BA22" i="38" s="1"/>
  <c r="AZ6" i="38"/>
  <c r="AZ22" i="38" s="1"/>
  <c r="AY6" i="38"/>
  <c r="AY22" i="38" s="1"/>
  <c r="AX6" i="38"/>
  <c r="AX22" i="38" s="1"/>
  <c r="AW6" i="38"/>
  <c r="AW22" i="38" s="1"/>
  <c r="AV6" i="38"/>
  <c r="AV22" i="38" s="1"/>
  <c r="AU6" i="38"/>
  <c r="AU22" i="38" s="1"/>
  <c r="AT6" i="38"/>
  <c r="AT22" i="38" s="1"/>
  <c r="AS6" i="38"/>
  <c r="AS22" i="38" s="1"/>
  <c r="AR6" i="38"/>
  <c r="AR22" i="38" s="1"/>
  <c r="AQ6" i="38"/>
  <c r="AQ22" i="38" s="1"/>
  <c r="AP6" i="38"/>
  <c r="AP22" i="38" s="1"/>
  <c r="AO6" i="38"/>
  <c r="AO22" i="38" s="1"/>
  <c r="AN6" i="38"/>
  <c r="AN22" i="38" s="1"/>
  <c r="AM6" i="38"/>
  <c r="AM22" i="38" s="1"/>
  <c r="AL6" i="38"/>
  <c r="AL22" i="38" s="1"/>
  <c r="AK6" i="38"/>
  <c r="AK22" i="38" s="1"/>
  <c r="AJ6" i="38"/>
  <c r="AJ22" i="38" s="1"/>
  <c r="AI6" i="38"/>
  <c r="AI22" i="38" s="1"/>
  <c r="AH6" i="38"/>
  <c r="AH22" i="38" s="1"/>
  <c r="AG6" i="38"/>
  <c r="AG22" i="38" s="1"/>
  <c r="AF6" i="38"/>
  <c r="AF22" i="38" s="1"/>
  <c r="AE6" i="38"/>
  <c r="AE22" i="38" s="1"/>
  <c r="AD6" i="38"/>
  <c r="AD22" i="38" s="1"/>
  <c r="AC6" i="38"/>
  <c r="AC22" i="38" s="1"/>
  <c r="AB6" i="38"/>
  <c r="AB22" i="38" s="1"/>
  <c r="AA6" i="38"/>
  <c r="AA22" i="38" s="1"/>
  <c r="Z6" i="38"/>
  <c r="Z22" i="38" s="1"/>
  <c r="Y6" i="38"/>
  <c r="Y22" i="38" s="1"/>
  <c r="X6" i="38"/>
  <c r="X22" i="38" s="1"/>
  <c r="W6" i="38"/>
  <c r="W22" i="38" s="1"/>
  <c r="V6" i="38"/>
  <c r="V22" i="38" s="1"/>
  <c r="U6" i="38"/>
  <c r="U22" i="38" s="1"/>
  <c r="T6" i="38"/>
  <c r="T22" i="38" s="1"/>
  <c r="S6" i="38"/>
  <c r="S22" i="38" s="1"/>
  <c r="R6" i="38"/>
  <c r="R22" i="38" s="1"/>
  <c r="Q6" i="38"/>
  <c r="Q22" i="38" s="1"/>
  <c r="P6" i="38"/>
  <c r="P22" i="38" s="1"/>
  <c r="O6" i="38"/>
  <c r="O22" i="38" s="1"/>
  <c r="N6" i="38"/>
  <c r="N22" i="38" s="1"/>
  <c r="M6" i="38"/>
  <c r="M22" i="38" s="1"/>
  <c r="L6" i="38"/>
  <c r="L22" i="38" s="1"/>
  <c r="K6" i="38"/>
  <c r="K22" i="38" s="1"/>
  <c r="J6" i="38"/>
  <c r="J22" i="38" s="1"/>
  <c r="I6" i="38"/>
  <c r="I22" i="38" s="1"/>
  <c r="H6" i="38"/>
  <c r="H22" i="38" s="1"/>
  <c r="G6" i="38"/>
  <c r="G22" i="38" s="1"/>
  <c r="F6" i="38"/>
  <c r="F22" i="38" s="1"/>
  <c r="E6" i="38"/>
  <c r="E22" i="38" s="1"/>
  <c r="D6" i="38"/>
  <c r="D22" i="38" s="1"/>
  <c r="C6" i="38"/>
  <c r="C22" i="38" s="1"/>
  <c r="B6" i="38"/>
  <c r="B22" i="38" s="1"/>
  <c r="BZ5" i="38"/>
  <c r="BZ21" i="38" s="1"/>
  <c r="BY5" i="38"/>
  <c r="BY21" i="38" s="1"/>
  <c r="BX5" i="38"/>
  <c r="BX21" i="38" s="1"/>
  <c r="BW5" i="38"/>
  <c r="BW21" i="38" s="1"/>
  <c r="BV5" i="38"/>
  <c r="BV21" i="38" s="1"/>
  <c r="BU5" i="38"/>
  <c r="BU21" i="38" s="1"/>
  <c r="BT5" i="38"/>
  <c r="BT21" i="38" s="1"/>
  <c r="BS5" i="38"/>
  <c r="BS21" i="38" s="1"/>
  <c r="BR5" i="38"/>
  <c r="BR21" i="38" s="1"/>
  <c r="BQ5" i="38"/>
  <c r="BQ21" i="38" s="1"/>
  <c r="BP5" i="38"/>
  <c r="BP21" i="38" s="1"/>
  <c r="BO5" i="38"/>
  <c r="BO21" i="38" s="1"/>
  <c r="BN5" i="38"/>
  <c r="BN21" i="38" s="1"/>
  <c r="BM5" i="38"/>
  <c r="BM21" i="38" s="1"/>
  <c r="BL5" i="38"/>
  <c r="BL21" i="38" s="1"/>
  <c r="BK5" i="38"/>
  <c r="BK21" i="38" s="1"/>
  <c r="BJ5" i="38"/>
  <c r="BJ21" i="38" s="1"/>
  <c r="BI5" i="38"/>
  <c r="BI21" i="38" s="1"/>
  <c r="BH5" i="38"/>
  <c r="BH21" i="38" s="1"/>
  <c r="BG5" i="38"/>
  <c r="BG21" i="38" s="1"/>
  <c r="BF5" i="38"/>
  <c r="BF21" i="38" s="1"/>
  <c r="BE5" i="38"/>
  <c r="BE21" i="38" s="1"/>
  <c r="BD5" i="38"/>
  <c r="BD21" i="38" s="1"/>
  <c r="BC5" i="38"/>
  <c r="BC21" i="38" s="1"/>
  <c r="BB5" i="38"/>
  <c r="BB21" i="38" s="1"/>
  <c r="BA5" i="38"/>
  <c r="BA21" i="38" s="1"/>
  <c r="AZ5" i="38"/>
  <c r="AZ21" i="38" s="1"/>
  <c r="AY5" i="38"/>
  <c r="AY21" i="38" s="1"/>
  <c r="AX5" i="38"/>
  <c r="AX21" i="38" s="1"/>
  <c r="AW5" i="38"/>
  <c r="AW21" i="38" s="1"/>
  <c r="AV5" i="38"/>
  <c r="AV21" i="38" s="1"/>
  <c r="AU5" i="38"/>
  <c r="AU21" i="38" s="1"/>
  <c r="AT5" i="38"/>
  <c r="AT21" i="38" s="1"/>
  <c r="AS5" i="38"/>
  <c r="AS21" i="38" s="1"/>
  <c r="AR5" i="38"/>
  <c r="AR21" i="38" s="1"/>
  <c r="AQ5" i="38"/>
  <c r="AQ21" i="38" s="1"/>
  <c r="AP5" i="38"/>
  <c r="AP21" i="38" s="1"/>
  <c r="AO5" i="38"/>
  <c r="AO21" i="38" s="1"/>
  <c r="AN5" i="38"/>
  <c r="AN21" i="38" s="1"/>
  <c r="AM5" i="38"/>
  <c r="AM21" i="38" s="1"/>
  <c r="AL5" i="38"/>
  <c r="AL21" i="38" s="1"/>
  <c r="AK5" i="38"/>
  <c r="AK21" i="38" s="1"/>
  <c r="AJ5" i="38"/>
  <c r="AJ21" i="38" s="1"/>
  <c r="AI5" i="38"/>
  <c r="AI21" i="38" s="1"/>
  <c r="AH5" i="38"/>
  <c r="AH21" i="38" s="1"/>
  <c r="AG5" i="38"/>
  <c r="AG21" i="38" s="1"/>
  <c r="AF5" i="38"/>
  <c r="AF21" i="38" s="1"/>
  <c r="AE5" i="38"/>
  <c r="AE21" i="38" s="1"/>
  <c r="AD5" i="38"/>
  <c r="AD21" i="38" s="1"/>
  <c r="AC5" i="38"/>
  <c r="AC21" i="38" s="1"/>
  <c r="AB5" i="38"/>
  <c r="AB21" i="38" s="1"/>
  <c r="AA5" i="38"/>
  <c r="AA21" i="38" s="1"/>
  <c r="Z5" i="38"/>
  <c r="Z21" i="38" s="1"/>
  <c r="Y5" i="38"/>
  <c r="Y21" i="38" s="1"/>
  <c r="X5" i="38"/>
  <c r="X21" i="38" s="1"/>
  <c r="W5" i="38"/>
  <c r="W21" i="38" s="1"/>
  <c r="V5" i="38"/>
  <c r="V21" i="38" s="1"/>
  <c r="U5" i="38"/>
  <c r="U21" i="38" s="1"/>
  <c r="T5" i="38"/>
  <c r="T21" i="38" s="1"/>
  <c r="S5" i="38"/>
  <c r="S21" i="38" s="1"/>
  <c r="R5" i="38"/>
  <c r="R21" i="38" s="1"/>
  <c r="Q5" i="38"/>
  <c r="Q21" i="38" s="1"/>
  <c r="P5" i="38"/>
  <c r="P21" i="38" s="1"/>
  <c r="O5" i="38"/>
  <c r="O21" i="38" s="1"/>
  <c r="N5" i="38"/>
  <c r="N21" i="38" s="1"/>
  <c r="M5" i="38"/>
  <c r="M21" i="38" s="1"/>
  <c r="L5" i="38"/>
  <c r="L21" i="38" s="1"/>
  <c r="K5" i="38"/>
  <c r="K21" i="38" s="1"/>
  <c r="J5" i="38"/>
  <c r="J21" i="38" s="1"/>
  <c r="I5" i="38"/>
  <c r="I21" i="38" s="1"/>
  <c r="H5" i="38"/>
  <c r="H21" i="38" s="1"/>
  <c r="G5" i="38"/>
  <c r="G21" i="38" s="1"/>
  <c r="F5" i="38"/>
  <c r="F21" i="38" s="1"/>
  <c r="E5" i="38"/>
  <c r="E21" i="38" s="1"/>
  <c r="D5" i="38"/>
  <c r="D21" i="38" s="1"/>
  <c r="C5" i="38"/>
  <c r="C21" i="38" s="1"/>
  <c r="B5" i="38"/>
  <c r="B21" i="38" s="1"/>
  <c r="B11" i="29" l="1"/>
  <c r="B27" i="29" s="1"/>
  <c r="B9" i="29"/>
  <c r="B25" i="29" s="1"/>
  <c r="B10" i="15"/>
  <c r="B10" i="14"/>
  <c r="B22" i="14" s="1"/>
  <c r="B11" i="30"/>
  <c r="B27" i="30" s="1"/>
  <c r="B11" i="16"/>
  <c r="B11" i="8"/>
  <c r="B27" i="8" s="1"/>
  <c r="B10" i="10"/>
  <c r="B22" i="10" s="1"/>
  <c r="B11" i="31"/>
  <c r="B11" i="13"/>
  <c r="B27" i="13" s="1"/>
  <c r="B9" i="30"/>
  <c r="B25" i="30" s="1"/>
  <c r="B9" i="16"/>
  <c r="B9" i="31"/>
  <c r="B9" i="13"/>
  <c r="B25" i="13" s="1"/>
  <c r="B9" i="8"/>
  <c r="B25" i="8" s="1"/>
  <c r="G11" i="17"/>
  <c r="G27" i="17" s="1"/>
  <c r="J11" i="17"/>
  <c r="J27" i="17" s="1"/>
  <c r="I11" i="17"/>
  <c r="I27" i="17" s="1"/>
  <c r="G9" i="17"/>
  <c r="G25" i="17" s="1"/>
  <c r="B9" i="17"/>
  <c r="B25" i="17" s="1"/>
  <c r="I9" i="17"/>
  <c r="I25" i="17" s="1"/>
  <c r="C11" i="17"/>
  <c r="C27" i="17" s="1"/>
  <c r="E9" i="17"/>
  <c r="E25" i="17" s="1"/>
  <c r="E11" i="17"/>
  <c r="E27" i="17" s="1"/>
  <c r="B11" i="17"/>
  <c r="B27" i="17" s="1"/>
  <c r="J9" i="17"/>
  <c r="J25" i="17" s="1"/>
  <c r="C9" i="17"/>
  <c r="C25" i="17" s="1"/>
  <c r="B9" i="45"/>
  <c r="B25" i="45" s="1"/>
  <c r="B11" i="45"/>
  <c r="B27" i="45" s="1"/>
  <c r="B11" i="34"/>
  <c r="B11" i="33"/>
  <c r="B27" i="33" s="1"/>
  <c r="B11" i="47"/>
  <c r="B11" i="46"/>
  <c r="B27" i="46" s="1"/>
  <c r="B9" i="33"/>
  <c r="B25" i="33" s="1"/>
  <c r="B9" i="34"/>
  <c r="B9" i="47"/>
  <c r="B9" i="46"/>
  <c r="B25" i="46" s="1"/>
  <c r="AG12" i="17"/>
  <c r="AG28" i="17" s="1"/>
  <c r="U12" i="17"/>
  <c r="U28" i="17" s="1"/>
  <c r="W12" i="17"/>
  <c r="W28" i="17" s="1"/>
  <c r="AG14" i="17"/>
  <c r="AG30" i="17" s="1"/>
  <c r="K14" i="17"/>
  <c r="K30" i="17" s="1"/>
  <c r="V14" i="17"/>
  <c r="V30" i="17" s="1"/>
  <c r="Y14" i="17"/>
  <c r="Y30" i="17" s="1"/>
  <c r="W14" i="17"/>
  <c r="W30" i="17" s="1"/>
  <c r="Y12" i="17"/>
  <c r="Y28" i="17" s="1"/>
  <c r="Z14" i="17"/>
  <c r="Z30" i="17" s="1"/>
  <c r="AC12" i="17"/>
  <c r="AC28" i="17" s="1"/>
  <c r="AD14" i="17"/>
  <c r="AD30" i="17" s="1"/>
  <c r="N14" i="17"/>
  <c r="N30" i="17" s="1"/>
  <c r="L14" i="17"/>
  <c r="L30" i="17" s="1"/>
  <c r="M12" i="17"/>
  <c r="M28" i="17" s="1"/>
  <c r="T12" i="17"/>
  <c r="T28" i="17" s="1"/>
  <c r="AE14" i="17"/>
  <c r="AE30" i="17" s="1"/>
  <c r="Q12" i="17"/>
  <c r="Q28" i="17" s="1"/>
  <c r="Q14" i="17"/>
  <c r="Q30" i="17" s="1"/>
  <c r="K12" i="17"/>
  <c r="K28" i="17" s="1"/>
  <c r="AE12" i="17"/>
  <c r="AE28" i="17" s="1"/>
  <c r="L12" i="17"/>
  <c r="L28" i="17" s="1"/>
  <c r="M14" i="17"/>
  <c r="M30" i="17" s="1"/>
  <c r="V12" i="17"/>
  <c r="V28" i="17" s="1"/>
  <c r="T14" i="17"/>
  <c r="T30" i="17" s="1"/>
  <c r="AC14" i="17"/>
  <c r="AC30" i="17" s="1"/>
  <c r="AD12" i="17"/>
  <c r="AD28" i="17" s="1"/>
  <c r="U14" i="17"/>
  <c r="U30" i="17" s="1"/>
  <c r="Z12" i="17"/>
  <c r="Z28" i="17" s="1"/>
  <c r="N12" i="17"/>
  <c r="N28" i="17" s="1"/>
  <c r="P14" i="17"/>
  <c r="P30" i="17" s="1"/>
  <c r="P12" i="17"/>
  <c r="P28" i="17" s="1"/>
  <c r="AB12" i="17"/>
  <c r="AB28" i="17" s="1"/>
  <c r="AB14" i="17"/>
  <c r="AB30" i="17" s="1"/>
  <c r="O14" i="17"/>
  <c r="O30" i="17" s="1"/>
  <c r="O12" i="17"/>
  <c r="O28" i="17" s="1"/>
  <c r="R12" i="17"/>
  <c r="R28" i="17" s="1"/>
  <c r="R14" i="17"/>
  <c r="R30" i="17" s="1"/>
  <c r="X14" i="17"/>
  <c r="X30" i="17" s="1"/>
  <c r="X12" i="17"/>
  <c r="X28" i="17" s="1"/>
  <c r="AF12" i="17"/>
  <c r="AF28" i="17" s="1"/>
  <c r="AF14" i="17"/>
  <c r="AF30" i="17" s="1"/>
  <c r="S12" i="17"/>
  <c r="S28" i="17" s="1"/>
  <c r="S14" i="17"/>
  <c r="S30" i="17" s="1"/>
  <c r="AA14" i="17"/>
  <c r="AA30" i="17" s="1"/>
  <c r="AA12" i="17"/>
  <c r="AA28" i="17" s="1"/>
  <c r="B12" i="29" l="1"/>
  <c r="B28" i="29" s="1"/>
  <c r="B14" i="29"/>
  <c r="B30" i="29" s="1"/>
  <c r="B12" i="31"/>
  <c r="B12" i="13"/>
  <c r="B28" i="13" s="1"/>
  <c r="B12" i="30"/>
  <c r="B28" i="30" s="1"/>
  <c r="B12" i="16"/>
  <c r="B12" i="8"/>
  <c r="B28" i="8" s="1"/>
  <c r="B12" i="10"/>
  <c r="B24" i="10" s="1"/>
  <c r="B14" i="31"/>
  <c r="B14" i="13"/>
  <c r="B30" i="13" s="1"/>
  <c r="B12" i="15"/>
  <c r="B12" i="14"/>
  <c r="B24" i="14" s="1"/>
  <c r="B14" i="30"/>
  <c r="B30" i="30" s="1"/>
  <c r="B14" i="16"/>
  <c r="B14" i="8"/>
  <c r="B30" i="8" s="1"/>
  <c r="J14" i="17"/>
  <c r="J30" i="17" s="1"/>
  <c r="G12" i="17"/>
  <c r="G28" i="17" s="1"/>
  <c r="I12" i="17"/>
  <c r="I28" i="17" s="1"/>
  <c r="E14" i="17"/>
  <c r="E30" i="17" s="1"/>
  <c r="B14" i="17"/>
  <c r="B30" i="17" s="1"/>
  <c r="I14" i="17"/>
  <c r="I30" i="17" s="1"/>
  <c r="E12" i="17"/>
  <c r="E28" i="17" s="1"/>
  <c r="C14" i="17"/>
  <c r="C30" i="17" s="1"/>
  <c r="J12" i="17"/>
  <c r="J28" i="17" s="1"/>
  <c r="B12" i="17"/>
  <c r="B28" i="17" s="1"/>
  <c r="G14" i="17"/>
  <c r="G30" i="17" s="1"/>
  <c r="C12" i="17"/>
  <c r="C28" i="17" s="1"/>
  <c r="B14" i="45"/>
  <c r="B30" i="45" s="1"/>
  <c r="B12" i="45"/>
  <c r="B28" i="45" s="1"/>
  <c r="B14" i="47"/>
  <c r="B14" i="46"/>
  <c r="B30" i="46" s="1"/>
  <c r="B14" i="33"/>
  <c r="B30" i="33" s="1"/>
  <c r="B14" i="34"/>
  <c r="B12" i="33"/>
  <c r="B28" i="33" s="1"/>
  <c r="B12" i="34"/>
  <c r="B12" i="46"/>
  <c r="B28" i="46" s="1"/>
  <c r="B12" i="47"/>
  <c r="AG17" i="17"/>
  <c r="AG33" i="17" s="1"/>
  <c r="K17" i="17"/>
  <c r="K33" i="17" s="1"/>
  <c r="AE17" i="17"/>
  <c r="AE33" i="17" s="1"/>
  <c r="Z17" i="17"/>
  <c r="Z33" i="17" s="1"/>
  <c r="V17" i="17"/>
  <c r="V33" i="17" s="1"/>
  <c r="Y15" i="17"/>
  <c r="Y31" i="17" s="1"/>
  <c r="N15" i="17"/>
  <c r="N31" i="17" s="1"/>
  <c r="AG15" i="17"/>
  <c r="AG31" i="17" s="1"/>
  <c r="K15" i="17"/>
  <c r="K31" i="17" s="1"/>
  <c r="Y17" i="17"/>
  <c r="Y33" i="17" s="1"/>
  <c r="V15" i="17"/>
  <c r="V31" i="17" s="1"/>
  <c r="W15" i="17"/>
  <c r="W31" i="17" s="1"/>
  <c r="Z15" i="17"/>
  <c r="Z31" i="17" s="1"/>
  <c r="L15" i="17"/>
  <c r="L31" i="17" s="1"/>
  <c r="Q15" i="17"/>
  <c r="Q31" i="17" s="1"/>
  <c r="AD17" i="17"/>
  <c r="AD33" i="17" s="1"/>
  <c r="Q17" i="17"/>
  <c r="Q33" i="17" s="1"/>
  <c r="W17" i="17"/>
  <c r="W33" i="17" s="1"/>
  <c r="AD15" i="17"/>
  <c r="AD31" i="17" s="1"/>
  <c r="AE15" i="17"/>
  <c r="AE31" i="17" s="1"/>
  <c r="L17" i="17"/>
  <c r="L33" i="17" s="1"/>
  <c r="AC15" i="17"/>
  <c r="AC31" i="17" s="1"/>
  <c r="AC17" i="17"/>
  <c r="AC33" i="17" s="1"/>
  <c r="T15" i="17"/>
  <c r="T31" i="17" s="1"/>
  <c r="T17" i="17"/>
  <c r="T33" i="17" s="1"/>
  <c r="U15" i="17"/>
  <c r="U31" i="17" s="1"/>
  <c r="U17" i="17"/>
  <c r="U33" i="17" s="1"/>
  <c r="M17" i="17"/>
  <c r="M33" i="17" s="1"/>
  <c r="M15" i="17"/>
  <c r="M31" i="17" s="1"/>
  <c r="P17" i="17"/>
  <c r="P33" i="17" s="1"/>
  <c r="P15" i="17"/>
  <c r="P31" i="17" s="1"/>
  <c r="AB15" i="17"/>
  <c r="AB31" i="17" s="1"/>
  <c r="AB17" i="17"/>
  <c r="AB33" i="17" s="1"/>
  <c r="O17" i="17"/>
  <c r="O33" i="17" s="1"/>
  <c r="O15" i="17"/>
  <c r="O31" i="17" s="1"/>
  <c r="R17" i="17"/>
  <c r="R33" i="17" s="1"/>
  <c r="R15" i="17"/>
  <c r="R31" i="17" s="1"/>
  <c r="S17" i="17"/>
  <c r="S33" i="17" s="1"/>
  <c r="S15" i="17"/>
  <c r="S31" i="17" s="1"/>
  <c r="AF15" i="17"/>
  <c r="AF31" i="17" s="1"/>
  <c r="AF17" i="17"/>
  <c r="AF33" i="17" s="1"/>
  <c r="AA17" i="17"/>
  <c r="AA33" i="17" s="1"/>
  <c r="AA15" i="17"/>
  <c r="AA31" i="17" s="1"/>
  <c r="X17" i="17"/>
  <c r="X33" i="17" s="1"/>
  <c r="X15" i="17"/>
  <c r="X31" i="17" s="1"/>
  <c r="B15" i="29" l="1"/>
  <c r="B31" i="29" s="1"/>
  <c r="B17" i="29"/>
  <c r="B33" i="29" s="1"/>
  <c r="B14" i="10"/>
  <c r="B26" i="10" s="1"/>
  <c r="B17" i="16"/>
  <c r="B14" i="15"/>
  <c r="B14" i="14"/>
  <c r="B26" i="14" s="1"/>
  <c r="B17" i="31"/>
  <c r="B17" i="13"/>
  <c r="B33" i="13" s="1"/>
  <c r="B17" i="30"/>
  <c r="B33" i="30" s="1"/>
  <c r="B17" i="8"/>
  <c r="B33" i="8" s="1"/>
  <c r="B15" i="16"/>
  <c r="B15" i="31"/>
  <c r="B15" i="13"/>
  <c r="B31" i="13" s="1"/>
  <c r="B15" i="30"/>
  <c r="B31" i="30" s="1"/>
  <c r="B15" i="8"/>
  <c r="B31" i="8" s="1"/>
  <c r="E15" i="17"/>
  <c r="E31" i="17" s="1"/>
  <c r="J17" i="17"/>
  <c r="J33" i="17" s="1"/>
  <c r="C17" i="17"/>
  <c r="C33" i="17" s="1"/>
  <c r="B15" i="17"/>
  <c r="B31" i="17" s="1"/>
  <c r="J15" i="17"/>
  <c r="J31" i="17" s="1"/>
  <c r="N17" i="17"/>
  <c r="N33" i="17" s="1"/>
  <c r="I15" i="17"/>
  <c r="I31" i="17" s="1"/>
  <c r="C15" i="17"/>
  <c r="C31" i="17" s="1"/>
  <c r="G17" i="17"/>
  <c r="G33" i="17" s="1"/>
  <c r="B17" i="17"/>
  <c r="B33" i="17" s="1"/>
  <c r="G15" i="17"/>
  <c r="G31" i="17" s="1"/>
  <c r="E17" i="17"/>
  <c r="E33" i="17" s="1"/>
  <c r="I17" i="17"/>
  <c r="I33" i="17" s="1"/>
  <c r="B15" i="45"/>
  <c r="B31" i="45" s="1"/>
  <c r="B17" i="45"/>
  <c r="B33" i="45" s="1"/>
  <c r="B17" i="46"/>
  <c r="B33" i="46" s="1"/>
  <c r="B17" i="47"/>
  <c r="AG18" i="17"/>
  <c r="AG34" i="17" s="1"/>
  <c r="B17" i="34"/>
  <c r="B17" i="33"/>
  <c r="B33" i="33" s="1"/>
  <c r="B15" i="33"/>
  <c r="B31" i="33" s="1"/>
  <c r="B15" i="34"/>
  <c r="V18" i="17"/>
  <c r="V34" i="17" s="1"/>
  <c r="B15" i="47"/>
  <c r="B15" i="46"/>
  <c r="B31" i="46" s="1"/>
  <c r="Q18" i="17"/>
  <c r="Q34" i="17" s="1"/>
  <c r="W18" i="17"/>
  <c r="W34" i="17" s="1"/>
  <c r="AE18" i="17"/>
  <c r="AE34" i="17" s="1"/>
  <c r="Z18" i="17"/>
  <c r="Z34" i="17" s="1"/>
  <c r="AD18" i="17"/>
  <c r="AD34" i="17" s="1"/>
  <c r="L18" i="17"/>
  <c r="L34" i="17" s="1"/>
  <c r="AA18" i="17"/>
  <c r="AA34" i="17" s="1"/>
  <c r="O18" i="17"/>
  <c r="O34" i="17" s="1"/>
  <c r="AF18" i="17"/>
  <c r="AF34" i="17" s="1"/>
  <c r="R18" i="17"/>
  <c r="R34" i="17" s="1"/>
  <c r="U18" i="17"/>
  <c r="U34" i="17" s="1"/>
  <c r="S18" i="17"/>
  <c r="S34" i="17" s="1"/>
  <c r="P18" i="17"/>
  <c r="P34" i="17" s="1"/>
  <c r="AB18" i="17"/>
  <c r="AB34" i="17" s="1"/>
  <c r="M18" i="17"/>
  <c r="M34" i="17" s="1"/>
  <c r="AC18" i="17"/>
  <c r="AC34" i="17" s="1"/>
  <c r="X18" i="17"/>
  <c r="X34" i="17" s="1"/>
  <c r="T18" i="17"/>
  <c r="T34" i="17" s="1"/>
  <c r="B18" i="29" l="1"/>
  <c r="B34" i="29" s="1"/>
  <c r="B18" i="16"/>
  <c r="B18" i="31"/>
  <c r="B18" i="13"/>
  <c r="B34" i="13" s="1"/>
  <c r="B18" i="30"/>
  <c r="B34" i="30" s="1"/>
  <c r="B18" i="8"/>
  <c r="B34" i="8" s="1"/>
  <c r="C18" i="17"/>
  <c r="C34" i="17" s="1"/>
  <c r="K18" i="17"/>
  <c r="K34" i="17" s="1"/>
  <c r="G18" i="17"/>
  <c r="G34" i="17" s="1"/>
  <c r="B18" i="17"/>
  <c r="B34" i="17" s="1"/>
  <c r="I18" i="17"/>
  <c r="I34" i="17" s="1"/>
  <c r="Y18" i="17"/>
  <c r="Y34" i="17" s="1"/>
  <c r="E18" i="17"/>
  <c r="E34" i="17" s="1"/>
  <c r="J18" i="17"/>
  <c r="J34" i="17" s="1"/>
  <c r="N18" i="17"/>
  <c r="N34" i="17" s="1"/>
  <c r="B18" i="45"/>
  <c r="B34" i="45" s="1"/>
  <c r="B18" i="34"/>
  <c r="B18" i="33"/>
  <c r="B34" i="33" s="1"/>
  <c r="B18" i="47"/>
  <c r="B18" i="46"/>
  <c r="B34" i="46" s="1"/>
  <c r="C6" i="25" l="1"/>
  <c r="B6" i="25"/>
  <c r="C5" i="25"/>
  <c r="B5" i="25"/>
  <c r="C8" i="25" l="1"/>
  <c r="B8" i="25"/>
  <c r="B21" i="17" l="1"/>
  <c r="B22" i="17"/>
  <c r="C11" i="25" l="1"/>
  <c r="B11" i="25"/>
  <c r="B9" i="25"/>
  <c r="C9" i="25"/>
  <c r="B12" i="25" l="1"/>
  <c r="B14" i="25"/>
  <c r="C12" i="25"/>
  <c r="C14" i="25"/>
  <c r="B17" i="25" l="1"/>
  <c r="B15" i="25"/>
  <c r="C15" i="25"/>
  <c r="C17" i="25"/>
  <c r="B18" i="25" l="1"/>
  <c r="C18" i="25"/>
  <c r="AZ8" i="38" l="1"/>
  <c r="AZ24" i="38" s="1"/>
  <c r="AY8" i="44"/>
  <c r="AY24" i="44" s="1"/>
  <c r="AY8" i="41"/>
  <c r="AY20" i="41" s="1"/>
  <c r="AY8" i="40"/>
  <c r="AY24" i="40" s="1"/>
  <c r="AY8" i="38"/>
  <c r="AY24" i="38" s="1"/>
  <c r="BB8" i="38"/>
  <c r="BB24" i="38" s="1"/>
  <c r="BA8" i="38"/>
  <c r="BA24" i="38" s="1"/>
  <c r="BB11" i="38" l="1"/>
  <c r="BB27" i="38" s="1"/>
  <c r="AZ11" i="38"/>
  <c r="AZ27" i="38" s="1"/>
  <c r="BA9" i="38"/>
  <c r="BA25" i="38" s="1"/>
  <c r="BA11" i="38"/>
  <c r="BA27" i="38" s="1"/>
  <c r="AY11" i="44"/>
  <c r="AY27" i="44" s="1"/>
  <c r="AY10" i="41"/>
  <c r="AY22" i="41" s="1"/>
  <c r="AY11" i="40"/>
  <c r="AY27" i="40" s="1"/>
  <c r="AY11" i="38"/>
  <c r="AY27" i="38" s="1"/>
  <c r="AZ9" i="38"/>
  <c r="AZ25" i="38" s="1"/>
  <c r="BB9" i="38"/>
  <c r="BB25" i="38" s="1"/>
  <c r="AY9" i="44"/>
  <c r="AY25" i="44" s="1"/>
  <c r="AY9" i="40"/>
  <c r="AY25" i="40" s="1"/>
  <c r="AY9" i="38"/>
  <c r="AY25" i="38" s="1"/>
  <c r="E8" i="39" l="1"/>
  <c r="E24" i="39" s="1"/>
  <c r="BF8" i="38"/>
  <c r="BF24" i="38" s="1"/>
  <c r="W8" i="39"/>
  <c r="W24" i="39" s="1"/>
  <c r="BX8" i="38"/>
  <c r="BX24" i="38" s="1"/>
  <c r="U8" i="39"/>
  <c r="U24" i="39" s="1"/>
  <c r="BV8" i="38"/>
  <c r="BV24" i="38" s="1"/>
  <c r="BC8" i="38"/>
  <c r="BC24" i="38" s="1"/>
  <c r="B8" i="39"/>
  <c r="B24" i="39" s="1"/>
  <c r="S8" i="39"/>
  <c r="S24" i="39" s="1"/>
  <c r="BT8" i="38"/>
  <c r="BT24" i="38" s="1"/>
  <c r="G8" i="39"/>
  <c r="G24" i="39" s="1"/>
  <c r="BH8" i="38"/>
  <c r="BH24" i="38" s="1"/>
  <c r="J8" i="39"/>
  <c r="J24" i="39" s="1"/>
  <c r="BK8" i="38"/>
  <c r="BK24" i="38" s="1"/>
  <c r="F8" i="39"/>
  <c r="F24" i="39" s="1"/>
  <c r="BG8" i="38"/>
  <c r="BG24" i="38" s="1"/>
  <c r="P8" i="39"/>
  <c r="P24" i="39" s="1"/>
  <c r="BQ8" i="38"/>
  <c r="BQ24" i="38" s="1"/>
  <c r="V8" i="39"/>
  <c r="V24" i="39" s="1"/>
  <c r="BW8" i="38"/>
  <c r="BW24" i="38" s="1"/>
  <c r="N8" i="39"/>
  <c r="N24" i="39" s="1"/>
  <c r="BO8" i="38"/>
  <c r="BO24" i="38" s="1"/>
  <c r="AZ14" i="38"/>
  <c r="AZ30" i="38" s="1"/>
  <c r="X8" i="39"/>
  <c r="X24" i="39" s="1"/>
  <c r="BY8" i="38"/>
  <c r="BY24" i="38" s="1"/>
  <c r="R8" i="39"/>
  <c r="R24" i="39" s="1"/>
  <c r="BS8" i="38"/>
  <c r="BS24" i="38" s="1"/>
  <c r="Y8" i="39"/>
  <c r="Y24" i="39" s="1"/>
  <c r="BZ8" i="38"/>
  <c r="BZ24" i="38" s="1"/>
  <c r="BM8" i="38"/>
  <c r="BM24" i="38" s="1"/>
  <c r="L8" i="39"/>
  <c r="L24" i="39" s="1"/>
  <c r="AZ12" i="38"/>
  <c r="AZ28" i="38" s="1"/>
  <c r="AY14" i="44"/>
  <c r="AY30" i="44" s="1"/>
  <c r="AY14" i="40"/>
  <c r="AY30" i="40" s="1"/>
  <c r="AY12" i="41"/>
  <c r="AY24" i="41" s="1"/>
  <c r="AY14" i="38"/>
  <c r="AY30" i="38" s="1"/>
  <c r="BA14" i="38"/>
  <c r="BA30" i="38" s="1"/>
  <c r="Q8" i="39"/>
  <c r="Q24" i="39" s="1"/>
  <c r="BR8" i="38"/>
  <c r="BR24" i="38" s="1"/>
  <c r="M8" i="39"/>
  <c r="M24" i="39" s="1"/>
  <c r="BN8" i="38"/>
  <c r="BN24" i="38" s="1"/>
  <c r="BB14" i="38"/>
  <c r="BB30" i="38" s="1"/>
  <c r="BA12" i="38"/>
  <c r="BA28" i="38" s="1"/>
  <c r="C8" i="39"/>
  <c r="C24" i="39" s="1"/>
  <c r="BD8" i="38"/>
  <c r="BD24" i="38" s="1"/>
  <c r="BE8" i="38"/>
  <c r="BE24" i="38" s="1"/>
  <c r="D8" i="39"/>
  <c r="D24" i="39" s="1"/>
  <c r="BU8" i="38"/>
  <c r="BU24" i="38" s="1"/>
  <c r="T8" i="39"/>
  <c r="T24" i="39" s="1"/>
  <c r="O8" i="39"/>
  <c r="O24" i="39" s="1"/>
  <c r="BP8" i="38"/>
  <c r="BP24" i="38" s="1"/>
  <c r="BB12" i="38"/>
  <c r="BB28" i="38" s="1"/>
  <c r="AY12" i="44"/>
  <c r="AY28" i="44" s="1"/>
  <c r="AY12" i="40"/>
  <c r="AY28" i="40" s="1"/>
  <c r="AY12" i="38"/>
  <c r="AY28" i="38" s="1"/>
  <c r="Y9" i="39" l="1"/>
  <c r="Y25" i="39" s="1"/>
  <c r="BZ9" i="38"/>
  <c r="BZ25" i="38" s="1"/>
  <c r="Q9" i="39"/>
  <c r="Q25" i="39" s="1"/>
  <c r="BR9" i="38"/>
  <c r="BR25" i="38" s="1"/>
  <c r="C9" i="39"/>
  <c r="C25" i="39" s="1"/>
  <c r="BD9" i="38"/>
  <c r="BD25" i="38" s="1"/>
  <c r="V11" i="39"/>
  <c r="V27" i="39" s="1"/>
  <c r="BW11" i="38"/>
  <c r="BW27" i="38" s="1"/>
  <c r="R9" i="39"/>
  <c r="R25" i="39" s="1"/>
  <c r="BS9" i="38"/>
  <c r="BS25" i="38" s="1"/>
  <c r="L11" i="39"/>
  <c r="L27" i="39" s="1"/>
  <c r="BM11" i="38"/>
  <c r="BM27" i="38" s="1"/>
  <c r="BB17" i="38"/>
  <c r="BB33" i="38" s="1"/>
  <c r="AY17" i="44"/>
  <c r="AY33" i="44" s="1"/>
  <c r="AY14" i="41"/>
  <c r="AY26" i="41" s="1"/>
  <c r="AY17" i="40"/>
  <c r="AY33" i="40" s="1"/>
  <c r="AY17" i="38"/>
  <c r="AY33" i="38" s="1"/>
  <c r="P11" i="39"/>
  <c r="P27" i="39" s="1"/>
  <c r="BQ11" i="38"/>
  <c r="BQ27" i="38" s="1"/>
  <c r="O11" i="39"/>
  <c r="O27" i="39" s="1"/>
  <c r="BP11" i="38"/>
  <c r="BP27" i="38" s="1"/>
  <c r="Q11" i="39"/>
  <c r="Q27" i="39" s="1"/>
  <c r="BR11" i="38"/>
  <c r="BR27" i="38" s="1"/>
  <c r="B9" i="39"/>
  <c r="B25" i="39" s="1"/>
  <c r="BC9" i="38"/>
  <c r="BC25" i="38" s="1"/>
  <c r="U9" i="39"/>
  <c r="U25" i="39" s="1"/>
  <c r="BV9" i="38"/>
  <c r="BV25" i="38" s="1"/>
  <c r="Y11" i="39"/>
  <c r="Y27" i="39" s="1"/>
  <c r="BZ11" i="38"/>
  <c r="BZ27" i="38" s="1"/>
  <c r="BA17" i="38"/>
  <c r="BA33" i="38" s="1"/>
  <c r="G9" i="39"/>
  <c r="G25" i="39" s="1"/>
  <c r="BH9" i="38"/>
  <c r="BH25" i="38" s="1"/>
  <c r="E11" i="39"/>
  <c r="E27" i="39" s="1"/>
  <c r="BF11" i="38"/>
  <c r="BF27" i="38" s="1"/>
  <c r="N11" i="39"/>
  <c r="N27" i="39" s="1"/>
  <c r="BO11" i="38"/>
  <c r="BO27" i="38" s="1"/>
  <c r="R11" i="39"/>
  <c r="R27" i="39" s="1"/>
  <c r="BS11" i="38"/>
  <c r="BS27" i="38" s="1"/>
  <c r="BE9" i="38"/>
  <c r="BE25" i="38" s="1"/>
  <c r="D9" i="39"/>
  <c r="D25" i="39" s="1"/>
  <c r="O9" i="39"/>
  <c r="O25" i="39" s="1"/>
  <c r="BP9" i="38"/>
  <c r="BP25" i="38" s="1"/>
  <c r="M11" i="39"/>
  <c r="M27" i="39" s="1"/>
  <c r="BN11" i="38"/>
  <c r="BN27" i="38" s="1"/>
  <c r="J11" i="39"/>
  <c r="J27" i="39" s="1"/>
  <c r="BK11" i="38"/>
  <c r="BK27" i="38" s="1"/>
  <c r="T11" i="39"/>
  <c r="T27" i="39" s="1"/>
  <c r="BU11" i="38"/>
  <c r="BU27" i="38" s="1"/>
  <c r="BO9" i="38"/>
  <c r="BO25" i="38" s="1"/>
  <c r="N9" i="39"/>
  <c r="N25" i="39" s="1"/>
  <c r="H8" i="39"/>
  <c r="H24" i="39" s="1"/>
  <c r="BI8" i="38"/>
  <c r="BI24" i="38" s="1"/>
  <c r="AY15" i="44"/>
  <c r="AY31" i="44" s="1"/>
  <c r="AY15" i="40"/>
  <c r="AY31" i="40" s="1"/>
  <c r="AY15" i="38"/>
  <c r="AY31" i="38" s="1"/>
  <c r="X11" i="39"/>
  <c r="X27" i="39" s="1"/>
  <c r="BY11" i="38"/>
  <c r="BY27" i="38" s="1"/>
  <c r="AZ15" i="38"/>
  <c r="AZ31" i="38" s="1"/>
  <c r="L9" i="39"/>
  <c r="L25" i="39" s="1"/>
  <c r="BM9" i="38"/>
  <c r="BM25" i="38" s="1"/>
  <c r="B11" i="39"/>
  <c r="B27" i="39" s="1"/>
  <c r="BC11" i="38"/>
  <c r="BC27" i="38" s="1"/>
  <c r="M9" i="39"/>
  <c r="M25" i="39" s="1"/>
  <c r="BN9" i="38"/>
  <c r="BN25" i="38" s="1"/>
  <c r="G11" i="39"/>
  <c r="G27" i="39" s="1"/>
  <c r="BH11" i="38"/>
  <c r="BH27" i="38" s="1"/>
  <c r="E9" i="39"/>
  <c r="E25" i="39" s="1"/>
  <c r="BF9" i="38"/>
  <c r="BF25" i="38" s="1"/>
  <c r="U11" i="39"/>
  <c r="U27" i="39" s="1"/>
  <c r="BV11" i="38"/>
  <c r="BV27" i="38" s="1"/>
  <c r="K8" i="39"/>
  <c r="K24" i="39" s="1"/>
  <c r="BL8" i="38"/>
  <c r="BL24" i="38" s="1"/>
  <c r="BA15" i="38"/>
  <c r="BA31" i="38" s="1"/>
  <c r="AZ17" i="38"/>
  <c r="AZ33" i="38" s="1"/>
  <c r="I8" i="39"/>
  <c r="I24" i="39" s="1"/>
  <c r="BJ8" i="38"/>
  <c r="BJ24" i="38" s="1"/>
  <c r="C11" i="39"/>
  <c r="C27" i="39" s="1"/>
  <c r="BD11" i="38"/>
  <c r="BD27" i="38" s="1"/>
  <c r="X9" i="39"/>
  <c r="X25" i="39" s="1"/>
  <c r="BY9" i="38"/>
  <c r="BY25" i="38" s="1"/>
  <c r="V9" i="39"/>
  <c r="V25" i="39" s="1"/>
  <c r="BW9" i="38"/>
  <c r="BW25" i="38" s="1"/>
  <c r="W11" i="39"/>
  <c r="W27" i="39" s="1"/>
  <c r="BX11" i="38"/>
  <c r="BX27" i="38" s="1"/>
  <c r="S9" i="39"/>
  <c r="S25" i="39" s="1"/>
  <c r="BT9" i="38"/>
  <c r="BT25" i="38" s="1"/>
  <c r="J9" i="39"/>
  <c r="J25" i="39" s="1"/>
  <c r="BK9" i="38"/>
  <c r="BK25" i="38" s="1"/>
  <c r="BE11" i="38"/>
  <c r="BE27" i="38" s="1"/>
  <c r="D11" i="39"/>
  <c r="D27" i="39" s="1"/>
  <c r="BG9" i="38"/>
  <c r="BG25" i="38" s="1"/>
  <c r="F9" i="39"/>
  <c r="F25" i="39" s="1"/>
  <c r="T9" i="39"/>
  <c r="T25" i="39" s="1"/>
  <c r="BU9" i="38"/>
  <c r="BU25" i="38" s="1"/>
  <c r="BB15" i="38"/>
  <c r="BB31" i="38" s="1"/>
  <c r="W9" i="39"/>
  <c r="W25" i="39" s="1"/>
  <c r="BX9" i="38"/>
  <c r="BX25" i="38" s="1"/>
  <c r="P9" i="39"/>
  <c r="P25" i="39" s="1"/>
  <c r="BQ9" i="38"/>
  <c r="BQ25" i="38" s="1"/>
  <c r="S11" i="39"/>
  <c r="S27" i="39" s="1"/>
  <c r="BT11" i="38"/>
  <c r="BT27" i="38" s="1"/>
  <c r="BG11" i="38"/>
  <c r="BG27" i="38" s="1"/>
  <c r="F11" i="39"/>
  <c r="F27" i="39" s="1"/>
  <c r="Q14" i="39" l="1"/>
  <c r="Q30" i="39" s="1"/>
  <c r="BR14" i="38"/>
  <c r="BR30" i="38" s="1"/>
  <c r="H9" i="39"/>
  <c r="H25" i="39" s="1"/>
  <c r="BI9" i="38"/>
  <c r="BI25" i="38" s="1"/>
  <c r="J12" i="39"/>
  <c r="J28" i="39" s="1"/>
  <c r="BK12" i="38"/>
  <c r="BK28" i="38" s="1"/>
  <c r="P14" i="39"/>
  <c r="P30" i="39" s="1"/>
  <c r="BQ14" i="38"/>
  <c r="BQ30" i="38" s="1"/>
  <c r="L14" i="39"/>
  <c r="L30" i="39" s="1"/>
  <c r="BM14" i="38"/>
  <c r="BM30" i="38" s="1"/>
  <c r="J14" i="39"/>
  <c r="J30" i="39" s="1"/>
  <c r="BK14" i="38"/>
  <c r="BK30" i="38" s="1"/>
  <c r="S12" i="39"/>
  <c r="S28" i="39" s="1"/>
  <c r="BT12" i="38"/>
  <c r="BT28" i="38" s="1"/>
  <c r="BU14" i="38"/>
  <c r="BU30" i="38" s="1"/>
  <c r="T14" i="39"/>
  <c r="T30" i="39" s="1"/>
  <c r="F12" i="39"/>
  <c r="F28" i="39" s="1"/>
  <c r="BG12" i="38"/>
  <c r="BG28" i="38" s="1"/>
  <c r="W14" i="39"/>
  <c r="W30" i="39" s="1"/>
  <c r="BX14" i="38"/>
  <c r="BX30" i="38" s="1"/>
  <c r="N14" i="39"/>
  <c r="N30" i="39" s="1"/>
  <c r="BO14" i="38"/>
  <c r="BO30" i="38" s="1"/>
  <c r="BW14" i="38"/>
  <c r="BW30" i="38" s="1"/>
  <c r="V14" i="39"/>
  <c r="V30" i="39" s="1"/>
  <c r="M14" i="39"/>
  <c r="M30" i="39" s="1"/>
  <c r="BN14" i="38"/>
  <c r="BN30" i="38" s="1"/>
  <c r="B12" i="39"/>
  <c r="B28" i="39" s="1"/>
  <c r="BC12" i="38"/>
  <c r="BC28" i="38" s="1"/>
  <c r="R12" i="39"/>
  <c r="R28" i="39" s="1"/>
  <c r="BS12" i="38"/>
  <c r="BS28" i="38" s="1"/>
  <c r="E14" i="39"/>
  <c r="E30" i="39" s="1"/>
  <c r="BF14" i="38"/>
  <c r="BF30" i="38" s="1"/>
  <c r="H11" i="39"/>
  <c r="H27" i="39" s="1"/>
  <c r="BI11" i="38"/>
  <c r="BI27" i="38" s="1"/>
  <c r="AM8" i="44"/>
  <c r="AM24" i="44" s="1"/>
  <c r="AM8" i="41"/>
  <c r="AM20" i="41" s="1"/>
  <c r="AM8" i="40"/>
  <c r="AM24" i="40" s="1"/>
  <c r="AM8" i="38"/>
  <c r="AM24" i="38" s="1"/>
  <c r="O14" i="39"/>
  <c r="O30" i="39" s="1"/>
  <c r="BP14" i="38"/>
  <c r="BP30" i="38" s="1"/>
  <c r="AY18" i="44"/>
  <c r="AY34" i="44" s="1"/>
  <c r="AY18" i="40"/>
  <c r="AY34" i="40" s="1"/>
  <c r="AY18" i="38"/>
  <c r="AY34" i="38" s="1"/>
  <c r="F14" i="39"/>
  <c r="F30" i="39" s="1"/>
  <c r="BG14" i="38"/>
  <c r="BG30" i="38" s="1"/>
  <c r="X12" i="39"/>
  <c r="X28" i="39" s="1"/>
  <c r="BY12" i="38"/>
  <c r="BY28" i="38" s="1"/>
  <c r="D12" i="39"/>
  <c r="D28" i="39" s="1"/>
  <c r="BE12" i="38"/>
  <c r="BE28" i="38" s="1"/>
  <c r="C12" i="39"/>
  <c r="C28" i="39" s="1"/>
  <c r="BD12" i="38"/>
  <c r="BD28" i="38" s="1"/>
  <c r="N12" i="39"/>
  <c r="N28" i="39" s="1"/>
  <c r="BO12" i="38"/>
  <c r="BO28" i="38" s="1"/>
  <c r="O12" i="39"/>
  <c r="O28" i="39" s="1"/>
  <c r="BP12" i="38"/>
  <c r="BP28" i="38" s="1"/>
  <c r="U14" i="39"/>
  <c r="U30" i="39" s="1"/>
  <c r="BV14" i="38"/>
  <c r="BV30" i="38" s="1"/>
  <c r="G14" i="39"/>
  <c r="G30" i="39" s="1"/>
  <c r="BH14" i="38"/>
  <c r="BH30" i="38" s="1"/>
  <c r="K11" i="39"/>
  <c r="K27" i="39" s="1"/>
  <c r="BL11" i="38"/>
  <c r="BL27" i="38" s="1"/>
  <c r="S14" i="39"/>
  <c r="S30" i="39" s="1"/>
  <c r="BT14" i="38"/>
  <c r="BT30" i="38" s="1"/>
  <c r="C14" i="39"/>
  <c r="C30" i="39" s="1"/>
  <c r="BD14" i="38"/>
  <c r="BD30" i="38" s="1"/>
  <c r="B14" i="39"/>
  <c r="B30" i="39" s="1"/>
  <c r="BC14" i="38"/>
  <c r="BC30" i="38" s="1"/>
  <c r="X14" i="39"/>
  <c r="X30" i="39" s="1"/>
  <c r="BY14" i="38"/>
  <c r="BY30" i="38" s="1"/>
  <c r="R14" i="39"/>
  <c r="R30" i="39" s="1"/>
  <c r="BS14" i="38"/>
  <c r="BS30" i="38" s="1"/>
  <c r="P12" i="39"/>
  <c r="P28" i="39" s="1"/>
  <c r="BQ12" i="38"/>
  <c r="BQ28" i="38" s="1"/>
  <c r="AR8" i="44"/>
  <c r="AR24" i="44" s="1"/>
  <c r="AR8" i="41"/>
  <c r="AR20" i="41" s="1"/>
  <c r="AR8" i="40"/>
  <c r="AR24" i="40" s="1"/>
  <c r="AR8" i="38"/>
  <c r="AR24" i="38" s="1"/>
  <c r="D14" i="39"/>
  <c r="D30" i="39" s="1"/>
  <c r="BE14" i="38"/>
  <c r="BE30" i="38" s="1"/>
  <c r="BU12" i="38"/>
  <c r="BU28" i="38" s="1"/>
  <c r="T12" i="39"/>
  <c r="T28" i="39" s="1"/>
  <c r="V12" i="39"/>
  <c r="V28" i="39" s="1"/>
  <c r="BW12" i="38"/>
  <c r="BW28" i="38" s="1"/>
  <c r="M12" i="39"/>
  <c r="M28" i="39" s="1"/>
  <c r="BN12" i="38"/>
  <c r="BN28" i="38" s="1"/>
  <c r="U12" i="39"/>
  <c r="U28" i="39" s="1"/>
  <c r="BV12" i="38"/>
  <c r="BV28" i="38" s="1"/>
  <c r="G12" i="39"/>
  <c r="G28" i="39" s="1"/>
  <c r="BH12" i="38"/>
  <c r="BH28" i="38" s="1"/>
  <c r="Q12" i="39"/>
  <c r="Q28" i="39" s="1"/>
  <c r="BR12" i="38"/>
  <c r="BR28" i="38" s="1"/>
  <c r="I11" i="39"/>
  <c r="I27" i="39" s="1"/>
  <c r="BJ11" i="38"/>
  <c r="BJ27" i="38" s="1"/>
  <c r="Y14" i="39"/>
  <c r="Y30" i="39" s="1"/>
  <c r="BZ14" i="38"/>
  <c r="BZ30" i="38" s="1"/>
  <c r="AZ18" i="38"/>
  <c r="AZ34" i="38" s="1"/>
  <c r="W12" i="39"/>
  <c r="W28" i="39" s="1"/>
  <c r="BX12" i="38"/>
  <c r="BX28" i="38" s="1"/>
  <c r="I9" i="39"/>
  <c r="I25" i="39" s="1"/>
  <c r="BJ9" i="38"/>
  <c r="BJ25" i="38" s="1"/>
  <c r="K9" i="39"/>
  <c r="K25" i="39" s="1"/>
  <c r="BL9" i="38"/>
  <c r="BL25" i="38" s="1"/>
  <c r="BM12" i="38"/>
  <c r="BM28" i="38" s="1"/>
  <c r="L12" i="39"/>
  <c r="L28" i="39" s="1"/>
  <c r="E12" i="39"/>
  <c r="E28" i="39" s="1"/>
  <c r="BF12" i="38"/>
  <c r="BF28" i="38" s="1"/>
  <c r="Y12" i="39"/>
  <c r="Y28" i="39" s="1"/>
  <c r="BZ12" i="38"/>
  <c r="BZ28" i="38" s="1"/>
  <c r="BA18" i="38"/>
  <c r="BA34" i="38" s="1"/>
  <c r="BB18" i="38"/>
  <c r="BB34" i="38" s="1"/>
  <c r="AQ8" i="44" l="1"/>
  <c r="AQ24" i="44" s="1"/>
  <c r="AQ8" i="41"/>
  <c r="AQ20" i="41" s="1"/>
  <c r="AQ8" i="40"/>
  <c r="AQ24" i="40" s="1"/>
  <c r="AQ8" i="38"/>
  <c r="AQ24" i="38" s="1"/>
  <c r="AK8" i="44"/>
  <c r="AK24" i="44" s="1"/>
  <c r="AK8" i="40"/>
  <c r="AK24" i="40" s="1"/>
  <c r="AK8" i="41"/>
  <c r="AK20" i="41" s="1"/>
  <c r="AK8" i="38"/>
  <c r="AK24" i="38" s="1"/>
  <c r="Q17" i="39"/>
  <c r="Q33" i="39" s="1"/>
  <c r="BR17" i="38"/>
  <c r="BR33" i="38" s="1"/>
  <c r="G17" i="39"/>
  <c r="G33" i="39" s="1"/>
  <c r="BH17" i="38"/>
  <c r="BH33" i="38" s="1"/>
  <c r="BW17" i="38"/>
  <c r="BW33" i="38" s="1"/>
  <c r="V17" i="39"/>
  <c r="V33" i="39" s="1"/>
  <c r="W17" i="39"/>
  <c r="W33" i="39" s="1"/>
  <c r="BX17" i="38"/>
  <c r="BX33" i="38" s="1"/>
  <c r="T15" i="39"/>
  <c r="T31" i="39" s="1"/>
  <c r="BU15" i="38"/>
  <c r="BU31" i="38" s="1"/>
  <c r="P15" i="39"/>
  <c r="P31" i="39" s="1"/>
  <c r="BQ15" i="38"/>
  <c r="BQ31" i="38" s="1"/>
  <c r="AO8" i="44"/>
  <c r="AO24" i="44" s="1"/>
  <c r="AO8" i="41"/>
  <c r="AO20" i="41" s="1"/>
  <c r="AO8" i="40"/>
  <c r="AO24" i="40" s="1"/>
  <c r="AO8" i="38"/>
  <c r="AO24" i="38" s="1"/>
  <c r="AW8" i="44"/>
  <c r="AW24" i="44" s="1"/>
  <c r="AW8" i="41"/>
  <c r="AW20" i="41" s="1"/>
  <c r="AW8" i="40"/>
  <c r="AW24" i="40" s="1"/>
  <c r="AW8" i="38"/>
  <c r="AW24" i="38" s="1"/>
  <c r="R15" i="39"/>
  <c r="R31" i="39" s="1"/>
  <c r="BS15" i="38"/>
  <c r="BS31" i="38" s="1"/>
  <c r="B15" i="39"/>
  <c r="B31" i="39" s="1"/>
  <c r="BC15" i="38"/>
  <c r="BC31" i="38" s="1"/>
  <c r="C17" i="39"/>
  <c r="C33" i="39" s="1"/>
  <c r="BD17" i="38"/>
  <c r="BD33" i="38" s="1"/>
  <c r="G15" i="39"/>
  <c r="G31" i="39" s="1"/>
  <c r="BH15" i="38"/>
  <c r="BH31" i="38" s="1"/>
  <c r="P17" i="39"/>
  <c r="P33" i="39" s="1"/>
  <c r="BQ17" i="38"/>
  <c r="BQ33" i="38" s="1"/>
  <c r="AR11" i="44"/>
  <c r="AR27" i="44" s="1"/>
  <c r="AR10" i="41"/>
  <c r="AR22" i="41" s="1"/>
  <c r="AR11" i="38"/>
  <c r="AR27" i="38" s="1"/>
  <c r="AR11" i="40"/>
  <c r="AR27" i="40" s="1"/>
  <c r="AB8" i="44"/>
  <c r="AB24" i="44" s="1"/>
  <c r="AB8" i="41"/>
  <c r="AB20" i="41" s="1"/>
  <c r="AB8" i="40"/>
  <c r="AB24" i="40" s="1"/>
  <c r="AB8" i="38"/>
  <c r="AB24" i="38" s="1"/>
  <c r="AU8" i="44"/>
  <c r="AU24" i="44" s="1"/>
  <c r="AU8" i="41"/>
  <c r="AU20" i="41" s="1"/>
  <c r="AU8" i="40"/>
  <c r="AU24" i="40" s="1"/>
  <c r="AU8" i="38"/>
  <c r="AU24" i="38" s="1"/>
  <c r="Q15" i="39"/>
  <c r="Q31" i="39" s="1"/>
  <c r="BR15" i="38"/>
  <c r="BR31" i="38" s="1"/>
  <c r="H14" i="39"/>
  <c r="H30" i="39" s="1"/>
  <c r="BI14" i="38"/>
  <c r="BI30" i="38" s="1"/>
  <c r="R17" i="39"/>
  <c r="R33" i="39" s="1"/>
  <c r="BS17" i="38"/>
  <c r="BS33" i="38" s="1"/>
  <c r="B17" i="39"/>
  <c r="B33" i="39" s="1"/>
  <c r="BC17" i="38"/>
  <c r="BC33" i="38" s="1"/>
  <c r="C15" i="39"/>
  <c r="C31" i="39" s="1"/>
  <c r="BD15" i="38"/>
  <c r="BD31" i="38" s="1"/>
  <c r="K12" i="39"/>
  <c r="K28" i="39" s="1"/>
  <c r="BL12" i="38"/>
  <c r="BL28" i="38" s="1"/>
  <c r="M15" i="39"/>
  <c r="M31" i="39" s="1"/>
  <c r="BN15" i="38"/>
  <c r="BN31" i="38" s="1"/>
  <c r="D15" i="39"/>
  <c r="D31" i="39" s="1"/>
  <c r="BE15" i="38"/>
  <c r="BE31" i="38" s="1"/>
  <c r="N15" i="39"/>
  <c r="N31" i="39" s="1"/>
  <c r="BO15" i="38"/>
  <c r="BO31" i="38" s="1"/>
  <c r="AR9" i="44"/>
  <c r="AR25" i="44" s="1"/>
  <c r="AR9" i="40"/>
  <c r="AR25" i="40" s="1"/>
  <c r="AR9" i="38"/>
  <c r="AR25" i="38" s="1"/>
  <c r="AP8" i="44"/>
  <c r="AP24" i="44" s="1"/>
  <c r="AP8" i="41"/>
  <c r="AP20" i="41" s="1"/>
  <c r="AP8" i="40"/>
  <c r="AP24" i="40" s="1"/>
  <c r="AP8" i="38"/>
  <c r="AP24" i="38" s="1"/>
  <c r="AI8" i="44"/>
  <c r="AI24" i="44" s="1"/>
  <c r="AI8" i="41"/>
  <c r="AI20" i="41" s="1"/>
  <c r="AI8" i="40"/>
  <c r="AI24" i="40" s="1"/>
  <c r="AI8" i="38"/>
  <c r="AI24" i="38" s="1"/>
  <c r="AD8" i="44"/>
  <c r="AD24" i="44" s="1"/>
  <c r="AD8" i="40"/>
  <c r="AD24" i="40" s="1"/>
  <c r="AD8" i="41"/>
  <c r="AD20" i="41" s="1"/>
  <c r="AD8" i="38"/>
  <c r="AD24" i="38" s="1"/>
  <c r="AG8" i="44"/>
  <c r="AG24" i="44" s="1"/>
  <c r="AG8" i="41"/>
  <c r="AG20" i="41" s="1"/>
  <c r="AG8" i="40"/>
  <c r="AG24" i="40" s="1"/>
  <c r="AG8" i="38"/>
  <c r="AG24" i="38" s="1"/>
  <c r="AS8" i="44"/>
  <c r="AS24" i="44" s="1"/>
  <c r="AS8" i="40"/>
  <c r="AS24" i="40" s="1"/>
  <c r="AS8" i="41"/>
  <c r="AS20" i="41" s="1"/>
  <c r="AS8" i="38"/>
  <c r="AS24" i="38" s="1"/>
  <c r="S15" i="39"/>
  <c r="S31" i="39" s="1"/>
  <c r="BT15" i="38"/>
  <c r="BT31" i="38" s="1"/>
  <c r="K14" i="39"/>
  <c r="K30" i="39" s="1"/>
  <c r="BL14" i="38"/>
  <c r="BL30" i="38" s="1"/>
  <c r="O15" i="39"/>
  <c r="O31" i="39" s="1"/>
  <c r="BP15" i="38"/>
  <c r="BP31" i="38" s="1"/>
  <c r="BE17" i="38"/>
  <c r="BE33" i="38" s="1"/>
  <c r="D17" i="39"/>
  <c r="D33" i="39" s="1"/>
  <c r="BO17" i="38"/>
  <c r="BO33" i="38" s="1"/>
  <c r="N17" i="39"/>
  <c r="N33" i="39" s="1"/>
  <c r="X15" i="39"/>
  <c r="X31" i="39" s="1"/>
  <c r="BY15" i="38"/>
  <c r="BY31" i="38" s="1"/>
  <c r="AC8" i="44"/>
  <c r="AC24" i="44" s="1"/>
  <c r="AC8" i="40"/>
  <c r="AC24" i="40" s="1"/>
  <c r="AC8" i="41"/>
  <c r="AC20" i="41" s="1"/>
  <c r="AC8" i="38"/>
  <c r="AC24" i="38" s="1"/>
  <c r="AJ8" i="44"/>
  <c r="AJ24" i="44" s="1"/>
  <c r="AJ8" i="41"/>
  <c r="AJ20" i="41" s="1"/>
  <c r="AJ8" i="40"/>
  <c r="AJ24" i="40" s="1"/>
  <c r="AJ8" i="38"/>
  <c r="AJ24" i="38" s="1"/>
  <c r="AX8" i="44"/>
  <c r="AX24" i="44" s="1"/>
  <c r="AX8" i="41"/>
  <c r="AX20" i="41" s="1"/>
  <c r="AX8" i="40"/>
  <c r="AX24" i="40" s="1"/>
  <c r="AX8" i="38"/>
  <c r="AX24" i="38" s="1"/>
  <c r="U17" i="39"/>
  <c r="U33" i="39" s="1"/>
  <c r="BV17" i="38"/>
  <c r="BV33" i="38" s="1"/>
  <c r="F15" i="39"/>
  <c r="F31" i="39" s="1"/>
  <c r="BG15" i="38"/>
  <c r="BG31" i="38" s="1"/>
  <c r="E15" i="39"/>
  <c r="E31" i="39" s="1"/>
  <c r="BF15" i="38"/>
  <c r="BF31" i="38" s="1"/>
  <c r="V15" i="39"/>
  <c r="V31" i="39" s="1"/>
  <c r="BW15" i="38"/>
  <c r="BW31" i="38" s="1"/>
  <c r="L15" i="39"/>
  <c r="L31" i="39" s="1"/>
  <c r="BM15" i="38"/>
  <c r="BM31" i="38" s="1"/>
  <c r="BU17" i="38"/>
  <c r="BU33" i="38" s="1"/>
  <c r="T17" i="39"/>
  <c r="T33" i="39" s="1"/>
  <c r="AM9" i="44"/>
  <c r="AM25" i="44" s="1"/>
  <c r="AM9" i="40"/>
  <c r="AM25" i="40" s="1"/>
  <c r="AM9" i="38"/>
  <c r="AM25" i="38" s="1"/>
  <c r="AA8" i="44"/>
  <c r="AA24" i="44" s="1"/>
  <c r="AA8" i="41"/>
  <c r="AA20" i="41" s="1"/>
  <c r="AA8" i="40"/>
  <c r="AA24" i="40" s="1"/>
  <c r="AA8" i="38"/>
  <c r="AA24" i="38" s="1"/>
  <c r="AE8" i="44"/>
  <c r="AE24" i="44" s="1"/>
  <c r="AE8" i="41"/>
  <c r="AE20" i="41" s="1"/>
  <c r="AE8" i="40"/>
  <c r="AE24" i="40" s="1"/>
  <c r="AE8" i="38"/>
  <c r="AE24" i="38" s="1"/>
  <c r="AV8" i="44"/>
  <c r="AV24" i="44" s="1"/>
  <c r="AV8" i="41"/>
  <c r="AV20" i="41" s="1"/>
  <c r="AV8" i="38"/>
  <c r="AV24" i="38" s="1"/>
  <c r="AV8" i="40"/>
  <c r="AV24" i="40" s="1"/>
  <c r="Y15" i="39"/>
  <c r="Y31" i="39" s="1"/>
  <c r="BZ15" i="38"/>
  <c r="BZ31" i="38" s="1"/>
  <c r="I12" i="39"/>
  <c r="I28" i="39" s="1"/>
  <c r="BJ12" i="38"/>
  <c r="BJ28" i="38" s="1"/>
  <c r="U15" i="39"/>
  <c r="U31" i="39" s="1"/>
  <c r="BV15" i="38"/>
  <c r="BV31" i="38" s="1"/>
  <c r="E17" i="39"/>
  <c r="E33" i="39" s="1"/>
  <c r="BF17" i="38"/>
  <c r="BF33" i="38" s="1"/>
  <c r="BM17" i="38"/>
  <c r="BM33" i="38" s="1"/>
  <c r="L17" i="39"/>
  <c r="L33" i="39" s="1"/>
  <c r="AF8" i="44"/>
  <c r="AF24" i="44" s="1"/>
  <c r="AF8" i="41"/>
  <c r="AF20" i="41" s="1"/>
  <c r="AF8" i="40"/>
  <c r="AF24" i="40" s="1"/>
  <c r="AF8" i="38"/>
  <c r="AF24" i="38" s="1"/>
  <c r="J17" i="39"/>
  <c r="J33" i="39" s="1"/>
  <c r="BK17" i="38"/>
  <c r="BK33" i="38" s="1"/>
  <c r="O17" i="39"/>
  <c r="O33" i="39" s="1"/>
  <c r="BP17" i="38"/>
  <c r="BP33" i="38" s="1"/>
  <c r="AH8" i="44"/>
  <c r="AH24" i="44" s="1"/>
  <c r="AH8" i="41"/>
  <c r="AH20" i="41" s="1"/>
  <c r="AH8" i="40"/>
  <c r="AH24" i="40" s="1"/>
  <c r="AH8" i="38"/>
  <c r="AH24" i="38" s="1"/>
  <c r="AL8" i="44"/>
  <c r="AL24" i="44" s="1"/>
  <c r="AL8" i="40"/>
  <c r="AL24" i="40" s="1"/>
  <c r="AL8" i="41"/>
  <c r="AL20" i="41" s="1"/>
  <c r="AL8" i="38"/>
  <c r="AL24" i="38" s="1"/>
  <c r="AT8" i="44"/>
  <c r="AT24" i="44" s="1"/>
  <c r="AT8" i="40"/>
  <c r="AT24" i="40" s="1"/>
  <c r="AT8" i="41"/>
  <c r="AT20" i="41" s="1"/>
  <c r="AT8" i="38"/>
  <c r="AT24" i="38" s="1"/>
  <c r="Y17" i="39"/>
  <c r="Y33" i="39" s="1"/>
  <c r="BZ17" i="38"/>
  <c r="BZ33" i="38" s="1"/>
  <c r="I14" i="39"/>
  <c r="I30" i="39" s="1"/>
  <c r="BJ14" i="38"/>
  <c r="BJ30" i="38" s="1"/>
  <c r="J15" i="39"/>
  <c r="J31" i="39" s="1"/>
  <c r="BK15" i="38"/>
  <c r="BK31" i="38" s="1"/>
  <c r="H12" i="39"/>
  <c r="H28" i="39" s="1"/>
  <c r="BI12" i="38"/>
  <c r="BI28" i="38" s="1"/>
  <c r="X17" i="39"/>
  <c r="X33" i="39" s="1"/>
  <c r="BY17" i="38"/>
  <c r="BY33" i="38" s="1"/>
  <c r="S17" i="39"/>
  <c r="S33" i="39" s="1"/>
  <c r="BT17" i="38"/>
  <c r="BT33" i="38" s="1"/>
  <c r="BG17" i="38"/>
  <c r="BG33" i="38" s="1"/>
  <c r="F17" i="39"/>
  <c r="F33" i="39" s="1"/>
  <c r="M17" i="39"/>
  <c r="M33" i="39" s="1"/>
  <c r="BN17" i="38"/>
  <c r="BN33" i="38" s="1"/>
  <c r="W15" i="39"/>
  <c r="W31" i="39" s="1"/>
  <c r="BX15" i="38"/>
  <c r="BX31" i="38" s="1"/>
  <c r="AM11" i="44"/>
  <c r="AM27" i="44" s="1"/>
  <c r="AM10" i="41"/>
  <c r="AM22" i="41" s="1"/>
  <c r="AM11" i="40"/>
  <c r="AM27" i="40" s="1"/>
  <c r="AM11" i="38"/>
  <c r="AM27" i="38" s="1"/>
  <c r="AV11" i="44" l="1"/>
  <c r="AV27" i="44" s="1"/>
  <c r="AV10" i="41"/>
  <c r="AV22" i="41" s="1"/>
  <c r="AV11" i="40"/>
  <c r="AV27" i="40" s="1"/>
  <c r="AV11" i="38"/>
  <c r="AV27" i="38" s="1"/>
  <c r="D18" i="39"/>
  <c r="D34" i="39" s="1"/>
  <c r="BE18" i="38"/>
  <c r="BE34" i="38" s="1"/>
  <c r="AC9" i="44"/>
  <c r="AC25" i="44" s="1"/>
  <c r="AC9" i="40"/>
  <c r="AC25" i="40" s="1"/>
  <c r="AC9" i="38"/>
  <c r="AC25" i="38" s="1"/>
  <c r="AQ9" i="44"/>
  <c r="AQ25" i="44" s="1"/>
  <c r="AQ9" i="40"/>
  <c r="AQ25" i="40" s="1"/>
  <c r="AQ9" i="38"/>
  <c r="AQ25" i="38" s="1"/>
  <c r="F18" i="39"/>
  <c r="F34" i="39" s="1"/>
  <c r="BG18" i="38"/>
  <c r="BG34" i="38" s="1"/>
  <c r="AW11" i="44"/>
  <c r="AW27" i="44" s="1"/>
  <c r="AW10" i="41"/>
  <c r="AW22" i="41" s="1"/>
  <c r="AW11" i="40"/>
  <c r="AW27" i="40" s="1"/>
  <c r="AW11" i="38"/>
  <c r="AW27" i="38" s="1"/>
  <c r="BM18" i="38"/>
  <c r="BM34" i="38" s="1"/>
  <c r="L18" i="39"/>
  <c r="L34" i="39" s="1"/>
  <c r="AE9" i="44"/>
  <c r="AE25" i="44" s="1"/>
  <c r="AE9" i="40"/>
  <c r="AE25" i="40" s="1"/>
  <c r="AE9" i="38"/>
  <c r="AE25" i="38" s="1"/>
  <c r="AQ11" i="44"/>
  <c r="AQ27" i="44" s="1"/>
  <c r="AQ10" i="41"/>
  <c r="AQ22" i="41" s="1"/>
  <c r="AQ11" i="40"/>
  <c r="AQ27" i="40" s="1"/>
  <c r="AQ11" i="38"/>
  <c r="AQ27" i="38" s="1"/>
  <c r="AL9" i="44"/>
  <c r="AL25" i="44" s="1"/>
  <c r="AL9" i="40"/>
  <c r="AL25" i="40" s="1"/>
  <c r="AL9" i="38"/>
  <c r="AL25" i="38" s="1"/>
  <c r="AO11" i="44"/>
  <c r="AO27" i="44" s="1"/>
  <c r="AO10" i="41"/>
  <c r="AO22" i="41" s="1"/>
  <c r="AO11" i="40"/>
  <c r="AO27" i="40" s="1"/>
  <c r="AO11" i="38"/>
  <c r="AO27" i="38" s="1"/>
  <c r="AJ11" i="44"/>
  <c r="AJ27" i="44" s="1"/>
  <c r="AJ10" i="41"/>
  <c r="AJ22" i="41" s="1"/>
  <c r="AJ11" i="38"/>
  <c r="AJ27" i="38" s="1"/>
  <c r="AJ11" i="40"/>
  <c r="AJ27" i="40" s="1"/>
  <c r="AC11" i="44"/>
  <c r="AC27" i="44" s="1"/>
  <c r="AC10" i="41"/>
  <c r="AC22" i="41" s="1"/>
  <c r="AC11" i="40"/>
  <c r="AC27" i="40" s="1"/>
  <c r="AC11" i="38"/>
  <c r="AC27" i="38" s="1"/>
  <c r="AX11" i="44"/>
  <c r="AX27" i="44" s="1"/>
  <c r="AX10" i="41"/>
  <c r="AX22" i="41" s="1"/>
  <c r="AX11" i="40"/>
  <c r="AX27" i="40" s="1"/>
  <c r="AX11" i="38"/>
  <c r="AX27" i="38" s="1"/>
  <c r="AW9" i="44"/>
  <c r="AW25" i="44" s="1"/>
  <c r="AW9" i="40"/>
  <c r="AW25" i="40" s="1"/>
  <c r="AW9" i="38"/>
  <c r="AW25" i="38" s="1"/>
  <c r="K15" i="39"/>
  <c r="K31" i="39" s="1"/>
  <c r="BL15" i="38"/>
  <c r="BL31" i="38" s="1"/>
  <c r="AJ9" i="44"/>
  <c r="AJ25" i="44" s="1"/>
  <c r="AJ9" i="40"/>
  <c r="AJ25" i="40" s="1"/>
  <c r="AJ9" i="38"/>
  <c r="AJ25" i="38" s="1"/>
  <c r="AB11" i="44"/>
  <c r="AB27" i="44" s="1"/>
  <c r="AB11" i="40"/>
  <c r="AB27" i="40" s="1"/>
  <c r="AB11" i="38"/>
  <c r="AB27" i="38" s="1"/>
  <c r="AB10" i="41"/>
  <c r="AB22" i="41" s="1"/>
  <c r="AE11" i="44"/>
  <c r="AE27" i="44" s="1"/>
  <c r="AE10" i="41"/>
  <c r="AE22" i="41" s="1"/>
  <c r="AE11" i="40"/>
  <c r="AE27" i="40" s="1"/>
  <c r="AE11" i="38"/>
  <c r="AE27" i="38" s="1"/>
  <c r="AR12" i="44"/>
  <c r="AR28" i="44" s="1"/>
  <c r="AR12" i="40"/>
  <c r="AR28" i="40" s="1"/>
  <c r="AR12" i="38"/>
  <c r="AR28" i="38" s="1"/>
  <c r="AM12" i="44"/>
  <c r="AM28" i="44" s="1"/>
  <c r="AM12" i="40"/>
  <c r="AM28" i="40" s="1"/>
  <c r="AM12" i="38"/>
  <c r="AM28" i="38" s="1"/>
  <c r="AL11" i="44"/>
  <c r="AL27" i="44" s="1"/>
  <c r="AL10" i="41"/>
  <c r="AL22" i="41" s="1"/>
  <c r="AL11" i="38"/>
  <c r="AL27" i="38" s="1"/>
  <c r="AL11" i="40"/>
  <c r="AL27" i="40" s="1"/>
  <c r="W18" i="39"/>
  <c r="W34" i="39" s="1"/>
  <c r="BX18" i="38"/>
  <c r="BX34" i="38" s="1"/>
  <c r="M18" i="39"/>
  <c r="M34" i="39" s="1"/>
  <c r="BN18" i="38"/>
  <c r="BN34" i="38" s="1"/>
  <c r="K17" i="39"/>
  <c r="K33" i="39" s="1"/>
  <c r="BL17" i="38"/>
  <c r="BL33" i="38" s="1"/>
  <c r="G18" i="39"/>
  <c r="G34" i="39" s="1"/>
  <c r="BH18" i="38"/>
  <c r="BH34" i="38" s="1"/>
  <c r="Y18" i="39"/>
  <c r="Y34" i="39" s="1"/>
  <c r="BZ18" i="38"/>
  <c r="BZ34" i="38" s="1"/>
  <c r="AD9" i="44"/>
  <c r="AD25" i="44" s="1"/>
  <c r="AD9" i="40"/>
  <c r="AD25" i="40" s="1"/>
  <c r="AD9" i="38"/>
  <c r="AD25" i="38" s="1"/>
  <c r="J18" i="39"/>
  <c r="J34" i="39" s="1"/>
  <c r="BK18" i="38"/>
  <c r="BK34" i="38" s="1"/>
  <c r="AX9" i="44"/>
  <c r="AX25" i="44" s="1"/>
  <c r="AX9" i="40"/>
  <c r="AX25" i="40" s="1"/>
  <c r="AX9" i="38"/>
  <c r="AX25" i="38" s="1"/>
  <c r="H15" i="39"/>
  <c r="H31" i="39" s="1"/>
  <c r="BI15" i="38"/>
  <c r="BI31" i="38" s="1"/>
  <c r="AG9" i="44"/>
  <c r="AG25" i="44" s="1"/>
  <c r="AG9" i="40"/>
  <c r="AG25" i="40" s="1"/>
  <c r="AG9" i="38"/>
  <c r="AG25" i="38" s="1"/>
  <c r="AB9" i="44"/>
  <c r="AB25" i="44" s="1"/>
  <c r="AB9" i="40"/>
  <c r="AB25" i="40" s="1"/>
  <c r="AB9" i="38"/>
  <c r="AB25" i="38" s="1"/>
  <c r="AK9" i="44"/>
  <c r="AK25" i="44" s="1"/>
  <c r="AK9" i="40"/>
  <c r="AK25" i="40" s="1"/>
  <c r="AK9" i="38"/>
  <c r="AK25" i="38" s="1"/>
  <c r="S18" i="39"/>
  <c r="S34" i="39" s="1"/>
  <c r="BT18" i="38"/>
  <c r="BT34" i="38" s="1"/>
  <c r="I15" i="39"/>
  <c r="I31" i="39" s="1"/>
  <c r="BJ15" i="38"/>
  <c r="BJ31" i="38" s="1"/>
  <c r="BO18" i="38"/>
  <c r="BO34" i="38" s="1"/>
  <c r="N18" i="39"/>
  <c r="N34" i="39" s="1"/>
  <c r="B18" i="39"/>
  <c r="B34" i="39" s="1"/>
  <c r="BC18" i="38"/>
  <c r="BC34" i="38" s="1"/>
  <c r="P18" i="39"/>
  <c r="P34" i="39" s="1"/>
  <c r="BQ18" i="38"/>
  <c r="BQ34" i="38" s="1"/>
  <c r="C18" i="39"/>
  <c r="C34" i="39" s="1"/>
  <c r="BD18" i="38"/>
  <c r="BD34" i="38" s="1"/>
  <c r="AU9" i="44"/>
  <c r="AU25" i="44" s="1"/>
  <c r="AU9" i="40"/>
  <c r="AU25" i="40" s="1"/>
  <c r="AU9" i="38"/>
  <c r="AU25" i="38" s="1"/>
  <c r="AG11" i="44"/>
  <c r="AG27" i="44" s="1"/>
  <c r="AG10" i="41"/>
  <c r="AG22" i="41" s="1"/>
  <c r="AG11" i="40"/>
  <c r="AG27" i="40" s="1"/>
  <c r="AG11" i="38"/>
  <c r="AG27" i="38" s="1"/>
  <c r="AF11" i="44"/>
  <c r="AF27" i="44" s="1"/>
  <c r="AF10" i="41"/>
  <c r="AF22" i="41" s="1"/>
  <c r="AF11" i="40"/>
  <c r="AF27" i="40" s="1"/>
  <c r="AF11" i="38"/>
  <c r="AF27" i="38" s="1"/>
  <c r="AK11" i="44"/>
  <c r="AK27" i="44" s="1"/>
  <c r="AK10" i="41"/>
  <c r="AK22" i="41" s="1"/>
  <c r="AK11" i="40"/>
  <c r="AK27" i="40" s="1"/>
  <c r="AK11" i="38"/>
  <c r="AK27" i="38" s="1"/>
  <c r="AP11" i="44"/>
  <c r="AP27" i="44" s="1"/>
  <c r="AP10" i="41"/>
  <c r="AP22" i="41" s="1"/>
  <c r="AP11" i="40"/>
  <c r="AP27" i="40" s="1"/>
  <c r="AP11" i="38"/>
  <c r="AP27" i="38" s="1"/>
  <c r="O18" i="39"/>
  <c r="O34" i="39" s="1"/>
  <c r="BP18" i="38"/>
  <c r="BP34" i="38" s="1"/>
  <c r="I17" i="39"/>
  <c r="I33" i="39" s="1"/>
  <c r="BJ17" i="38"/>
  <c r="BJ33" i="38" s="1"/>
  <c r="U18" i="39"/>
  <c r="U34" i="39" s="1"/>
  <c r="BV18" i="38"/>
  <c r="BV34" i="38" s="1"/>
  <c r="Q18" i="39"/>
  <c r="Q34" i="39" s="1"/>
  <c r="BR18" i="38"/>
  <c r="BR34" i="38" s="1"/>
  <c r="E18" i="39"/>
  <c r="E34" i="39" s="1"/>
  <c r="BF18" i="38"/>
  <c r="BF34" i="38" s="1"/>
  <c r="H17" i="39"/>
  <c r="H33" i="39" s="1"/>
  <c r="BI17" i="38"/>
  <c r="BI33" i="38" s="1"/>
  <c r="AU11" i="44"/>
  <c r="AU27" i="44" s="1"/>
  <c r="AU10" i="41"/>
  <c r="AU22" i="41" s="1"/>
  <c r="AU11" i="40"/>
  <c r="AU27" i="40" s="1"/>
  <c r="AU11" i="38"/>
  <c r="AU27" i="38" s="1"/>
  <c r="AI11" i="44"/>
  <c r="AI27" i="44" s="1"/>
  <c r="AI10" i="41"/>
  <c r="AI22" i="41" s="1"/>
  <c r="AI11" i="40"/>
  <c r="AI27" i="40" s="1"/>
  <c r="AI11" i="38"/>
  <c r="AI27" i="38" s="1"/>
  <c r="AF9" i="44"/>
  <c r="AF25" i="44" s="1"/>
  <c r="AF9" i="40"/>
  <c r="AF25" i="40" s="1"/>
  <c r="AF9" i="38"/>
  <c r="AF25" i="38" s="1"/>
  <c r="AR14" i="44"/>
  <c r="AR30" i="44" s="1"/>
  <c r="AR14" i="40"/>
  <c r="AR30" i="40" s="1"/>
  <c r="AR12" i="41"/>
  <c r="AR24" i="41" s="1"/>
  <c r="AR14" i="38"/>
  <c r="AR30" i="38" s="1"/>
  <c r="AM14" i="44"/>
  <c r="AM30" i="44" s="1"/>
  <c r="AM12" i="41"/>
  <c r="AM24" i="41" s="1"/>
  <c r="AM14" i="40"/>
  <c r="AM30" i="40" s="1"/>
  <c r="AM14" i="38"/>
  <c r="AM30" i="38" s="1"/>
  <c r="AP9" i="44"/>
  <c r="AP25" i="44" s="1"/>
  <c r="AP9" i="40"/>
  <c r="AP25" i="40" s="1"/>
  <c r="AP9" i="38"/>
  <c r="AP25" i="38" s="1"/>
  <c r="AS11" i="44"/>
  <c r="AS27" i="44" s="1"/>
  <c r="AS10" i="41"/>
  <c r="AS22" i="41" s="1"/>
  <c r="AS11" i="40"/>
  <c r="AS27" i="40" s="1"/>
  <c r="AS11" i="38"/>
  <c r="AS27" i="38" s="1"/>
  <c r="BW18" i="38"/>
  <c r="BW34" i="38" s="1"/>
  <c r="V18" i="39"/>
  <c r="V34" i="39" s="1"/>
  <c r="AT11" i="44"/>
  <c r="AT27" i="44" s="1"/>
  <c r="AT10" i="41"/>
  <c r="AT22" i="41" s="1"/>
  <c r="AT11" i="40"/>
  <c r="AT27" i="40" s="1"/>
  <c r="AT11" i="38"/>
  <c r="AT27" i="38" s="1"/>
  <c r="AT9" i="44"/>
  <c r="AT25" i="44" s="1"/>
  <c r="AT9" i="40"/>
  <c r="AT25" i="40" s="1"/>
  <c r="AT9" i="38"/>
  <c r="AT25" i="38" s="1"/>
  <c r="AH11" i="44"/>
  <c r="AH27" i="44" s="1"/>
  <c r="AH10" i="41"/>
  <c r="AH22" i="41" s="1"/>
  <c r="AH11" i="40"/>
  <c r="AH27" i="40" s="1"/>
  <c r="AH11" i="38"/>
  <c r="AH27" i="38" s="1"/>
  <c r="AI9" i="44"/>
  <c r="AI25" i="44" s="1"/>
  <c r="AI9" i="40"/>
  <c r="AI25" i="40" s="1"/>
  <c r="AI9" i="38"/>
  <c r="AI25" i="38" s="1"/>
  <c r="AA11" i="44"/>
  <c r="AA27" i="44" s="1"/>
  <c r="AA10" i="41"/>
  <c r="AA22" i="41" s="1"/>
  <c r="AA11" i="40"/>
  <c r="AA27" i="40" s="1"/>
  <c r="AA11" i="38"/>
  <c r="AA27" i="38" s="1"/>
  <c r="AN8" i="44"/>
  <c r="AN24" i="44" s="1"/>
  <c r="AN8" i="41"/>
  <c r="AN20" i="41" s="1"/>
  <c r="AN8" i="38"/>
  <c r="AN24" i="38" s="1"/>
  <c r="AN8" i="40"/>
  <c r="AN24" i="40" s="1"/>
  <c r="T18" i="39"/>
  <c r="T34" i="39" s="1"/>
  <c r="BU18" i="38"/>
  <c r="BU34" i="38" s="1"/>
  <c r="X18" i="39"/>
  <c r="X34" i="39" s="1"/>
  <c r="BY18" i="38"/>
  <c r="BY34" i="38" s="1"/>
  <c r="AV9" i="44"/>
  <c r="AV25" i="44" s="1"/>
  <c r="AV9" i="38"/>
  <c r="AV25" i="38" s="1"/>
  <c r="AV9" i="40"/>
  <c r="AV25" i="40" s="1"/>
  <c r="AS9" i="44"/>
  <c r="AS25" i="44" s="1"/>
  <c r="AS9" i="40"/>
  <c r="AS25" i="40" s="1"/>
  <c r="AS9" i="38"/>
  <c r="AS25" i="38" s="1"/>
  <c r="R18" i="39"/>
  <c r="R34" i="39" s="1"/>
  <c r="BS18" i="38"/>
  <c r="BS34" i="38" s="1"/>
  <c r="AH9" i="44"/>
  <c r="AH25" i="44" s="1"/>
  <c r="AH9" i="40"/>
  <c r="AH25" i="40" s="1"/>
  <c r="AH9" i="38"/>
  <c r="AH25" i="38" s="1"/>
  <c r="AD11" i="44"/>
  <c r="AD27" i="44" s="1"/>
  <c r="AD10" i="41"/>
  <c r="AD22" i="41" s="1"/>
  <c r="AD11" i="38"/>
  <c r="AD27" i="38" s="1"/>
  <c r="AD11" i="40"/>
  <c r="AD27" i="40" s="1"/>
  <c r="AA9" i="44"/>
  <c r="AA25" i="44" s="1"/>
  <c r="AA9" i="40"/>
  <c r="AA25" i="40" s="1"/>
  <c r="AA9" i="38"/>
  <c r="AA25" i="38" s="1"/>
  <c r="AO9" i="44"/>
  <c r="AO25" i="44" s="1"/>
  <c r="AO9" i="40"/>
  <c r="AO25" i="40" s="1"/>
  <c r="AO9" i="38"/>
  <c r="AO25" i="38" s="1"/>
  <c r="AE12" i="44" l="1"/>
  <c r="AE28" i="44" s="1"/>
  <c r="AE12" i="40"/>
  <c r="AE28" i="40" s="1"/>
  <c r="AE12" i="38"/>
  <c r="AE28" i="38" s="1"/>
  <c r="AD12" i="44"/>
  <c r="AD28" i="44" s="1"/>
  <c r="AD12" i="40"/>
  <c r="AD28" i="40" s="1"/>
  <c r="AD12" i="38"/>
  <c r="AD28" i="38" s="1"/>
  <c r="AI14" i="44"/>
  <c r="AI30" i="44" s="1"/>
  <c r="AI14" i="40"/>
  <c r="AI30" i="40" s="1"/>
  <c r="AI12" i="41"/>
  <c r="AI24" i="41" s="1"/>
  <c r="AI14" i="38"/>
  <c r="AI30" i="38" s="1"/>
  <c r="AM17" i="44"/>
  <c r="AM33" i="44" s="1"/>
  <c r="AM17" i="40"/>
  <c r="AM33" i="40" s="1"/>
  <c r="AM14" i="41"/>
  <c r="AM26" i="41" s="1"/>
  <c r="AM17" i="38"/>
  <c r="AM33" i="38" s="1"/>
  <c r="AP12" i="44"/>
  <c r="AP28" i="44" s="1"/>
  <c r="AP12" i="38"/>
  <c r="AP28" i="38" s="1"/>
  <c r="AP12" i="40"/>
  <c r="AP28" i="40" s="1"/>
  <c r="AV14" i="44"/>
  <c r="AV30" i="44" s="1"/>
  <c r="AV12" i="41"/>
  <c r="AV24" i="41" s="1"/>
  <c r="AV14" i="40"/>
  <c r="AV30" i="40" s="1"/>
  <c r="AV14" i="38"/>
  <c r="AV30" i="38" s="1"/>
  <c r="AB12" i="44"/>
  <c r="AB28" i="44" s="1"/>
  <c r="AB12" i="40"/>
  <c r="AB28" i="40" s="1"/>
  <c r="AB12" i="38"/>
  <c r="AB28" i="38" s="1"/>
  <c r="AC14" i="44"/>
  <c r="AC30" i="44" s="1"/>
  <c r="AC14" i="40"/>
  <c r="AC30" i="40" s="1"/>
  <c r="AC12" i="41"/>
  <c r="AC24" i="41" s="1"/>
  <c r="AC14" i="38"/>
  <c r="AC30" i="38" s="1"/>
  <c r="AJ12" i="44"/>
  <c r="AJ28" i="44" s="1"/>
  <c r="AJ12" i="40"/>
  <c r="AJ28" i="40" s="1"/>
  <c r="AJ12" i="38"/>
  <c r="AJ28" i="38" s="1"/>
  <c r="AA14" i="44"/>
  <c r="AA30" i="44" s="1"/>
  <c r="AA14" i="40"/>
  <c r="AA30" i="40" s="1"/>
  <c r="AA12" i="41"/>
  <c r="AA24" i="41" s="1"/>
  <c r="AA14" i="38"/>
  <c r="AA30" i="38" s="1"/>
  <c r="AI12" i="44"/>
  <c r="AI28" i="44" s="1"/>
  <c r="AI12" i="40"/>
  <c r="AI28" i="40" s="1"/>
  <c r="AI12" i="38"/>
  <c r="AI28" i="38" s="1"/>
  <c r="AF12" i="44"/>
  <c r="AF28" i="44" s="1"/>
  <c r="AF12" i="40"/>
  <c r="AF28" i="40" s="1"/>
  <c r="AF12" i="38"/>
  <c r="AF28" i="38" s="1"/>
  <c r="AP14" i="44"/>
  <c r="AP30" i="44" s="1"/>
  <c r="AP14" i="40"/>
  <c r="AP30" i="40" s="1"/>
  <c r="AP14" i="38"/>
  <c r="AP30" i="38" s="1"/>
  <c r="AP12" i="41"/>
  <c r="AP24" i="41" s="1"/>
  <c r="AO14" i="44"/>
  <c r="AO30" i="44" s="1"/>
  <c r="AO14" i="40"/>
  <c r="AO30" i="40" s="1"/>
  <c r="AO12" i="41"/>
  <c r="AO24" i="41" s="1"/>
  <c r="AO14" i="38"/>
  <c r="AO30" i="38" s="1"/>
  <c r="AN11" i="44"/>
  <c r="AN27" i="44" s="1"/>
  <c r="AN10" i="41"/>
  <c r="AN22" i="41" s="1"/>
  <c r="AN11" i="40"/>
  <c r="AN27" i="40" s="1"/>
  <c r="AN11" i="38"/>
  <c r="AN27" i="38" s="1"/>
  <c r="AC12" i="44"/>
  <c r="AC28" i="44" s="1"/>
  <c r="AC12" i="40"/>
  <c r="AC28" i="40" s="1"/>
  <c r="AC12" i="38"/>
  <c r="AC28" i="38" s="1"/>
  <c r="AR17" i="44"/>
  <c r="AR33" i="44" s="1"/>
  <c r="AR14" i="41"/>
  <c r="AR26" i="41" s="1"/>
  <c r="AR17" i="40"/>
  <c r="AR33" i="40" s="1"/>
  <c r="AR17" i="38"/>
  <c r="AR33" i="38" s="1"/>
  <c r="AQ12" i="44"/>
  <c r="AQ28" i="44" s="1"/>
  <c r="AQ12" i="40"/>
  <c r="AQ28" i="40" s="1"/>
  <c r="AQ12" i="38"/>
  <c r="AQ28" i="38" s="1"/>
  <c r="AH12" i="44"/>
  <c r="AH28" i="44" s="1"/>
  <c r="AH12" i="38"/>
  <c r="AH28" i="38" s="1"/>
  <c r="AH12" i="40"/>
  <c r="AH28" i="40" s="1"/>
  <c r="AR15" i="44"/>
  <c r="AR31" i="44" s="1"/>
  <c r="AR15" i="40"/>
  <c r="AR31" i="40" s="1"/>
  <c r="AR15" i="38"/>
  <c r="AR31" i="38" s="1"/>
  <c r="AL12" i="44"/>
  <c r="AL28" i="44" s="1"/>
  <c r="AL12" i="40"/>
  <c r="AL28" i="40" s="1"/>
  <c r="AL12" i="38"/>
  <c r="AL28" i="38" s="1"/>
  <c r="AN9" i="44"/>
  <c r="AN25" i="44" s="1"/>
  <c r="AN9" i="40"/>
  <c r="AN25" i="40" s="1"/>
  <c r="AN9" i="38"/>
  <c r="AN25" i="38" s="1"/>
  <c r="AX14" i="44"/>
  <c r="AX30" i="44" s="1"/>
  <c r="AX14" i="40"/>
  <c r="AX30" i="40" s="1"/>
  <c r="AX12" i="41"/>
  <c r="AX24" i="41" s="1"/>
  <c r="AX14" i="38"/>
  <c r="AX30" i="38" s="1"/>
  <c r="AW14" i="44"/>
  <c r="AW30" i="44" s="1"/>
  <c r="AW14" i="40"/>
  <c r="AW30" i="40" s="1"/>
  <c r="AW12" i="41"/>
  <c r="AW24" i="41" s="1"/>
  <c r="AW14" i="38"/>
  <c r="AW30" i="38" s="1"/>
  <c r="AL14" i="44"/>
  <c r="AL30" i="44" s="1"/>
  <c r="AL14" i="40"/>
  <c r="AL30" i="40" s="1"/>
  <c r="AL12" i="41"/>
  <c r="AL24" i="41" s="1"/>
  <c r="AL14" i="38"/>
  <c r="AL30" i="38" s="1"/>
  <c r="AU12" i="44"/>
  <c r="AU28" i="44" s="1"/>
  <c r="AU12" i="40"/>
  <c r="AU28" i="40" s="1"/>
  <c r="AU12" i="38"/>
  <c r="AU28" i="38" s="1"/>
  <c r="AT14" i="44"/>
  <c r="AT30" i="44" s="1"/>
  <c r="AT14" i="40"/>
  <c r="AT30" i="40" s="1"/>
  <c r="AT12" i="41"/>
  <c r="AT24" i="41" s="1"/>
  <c r="AT14" i="38"/>
  <c r="AT30" i="38" s="1"/>
  <c r="AS12" i="44"/>
  <c r="AS28" i="44" s="1"/>
  <c r="AS12" i="40"/>
  <c r="AS28" i="40" s="1"/>
  <c r="AS12" i="38"/>
  <c r="AS28" i="38" s="1"/>
  <c r="AS14" i="44"/>
  <c r="AS30" i="44" s="1"/>
  <c r="AS14" i="40"/>
  <c r="AS30" i="40" s="1"/>
  <c r="AS12" i="41"/>
  <c r="AS24" i="41" s="1"/>
  <c r="AS14" i="38"/>
  <c r="AS30" i="38" s="1"/>
  <c r="AV12" i="44"/>
  <c r="AV28" i="44" s="1"/>
  <c r="AV12" i="40"/>
  <c r="AV28" i="40" s="1"/>
  <c r="AV12" i="38"/>
  <c r="AV28" i="38" s="1"/>
  <c r="AT12" i="44"/>
  <c r="AT28" i="44" s="1"/>
  <c r="AT12" i="40"/>
  <c r="AT28" i="40" s="1"/>
  <c r="AT12" i="38"/>
  <c r="AT28" i="38" s="1"/>
  <c r="K18" i="39"/>
  <c r="K34" i="39" s="1"/>
  <c r="BL18" i="38"/>
  <c r="BL34" i="38" s="1"/>
  <c r="I18" i="39"/>
  <c r="I34" i="39" s="1"/>
  <c r="BJ18" i="38"/>
  <c r="BJ34" i="38" s="1"/>
  <c r="AX12" i="44"/>
  <c r="AX28" i="44" s="1"/>
  <c r="AX12" i="38"/>
  <c r="AX28" i="38" s="1"/>
  <c r="AX12" i="40"/>
  <c r="AX28" i="40" s="1"/>
  <c r="AW12" i="44"/>
  <c r="AW28" i="44" s="1"/>
  <c r="AW12" i="40"/>
  <c r="AW28" i="40" s="1"/>
  <c r="AW12" i="38"/>
  <c r="AW28" i="38" s="1"/>
  <c r="AB14" i="44"/>
  <c r="AB30" i="44" s="1"/>
  <c r="AB14" i="40"/>
  <c r="AB30" i="40" s="1"/>
  <c r="AB12" i="41"/>
  <c r="AB24" i="41" s="1"/>
  <c r="AB14" i="38"/>
  <c r="AB30" i="38" s="1"/>
  <c r="AF14" i="44"/>
  <c r="AF30" i="44" s="1"/>
  <c r="AF12" i="41"/>
  <c r="AF24" i="41" s="1"/>
  <c r="AF14" i="40"/>
  <c r="AF30" i="40" s="1"/>
  <c r="AF14" i="38"/>
  <c r="AF30" i="38" s="1"/>
  <c r="AG12" i="44"/>
  <c r="AG28" i="44" s="1"/>
  <c r="AG12" i="40"/>
  <c r="AG28" i="40" s="1"/>
  <c r="AG12" i="38"/>
  <c r="AG28" i="38" s="1"/>
  <c r="H18" i="39"/>
  <c r="H34" i="39" s="1"/>
  <c r="BI18" i="38"/>
  <c r="BI34" i="38" s="1"/>
  <c r="AH14" i="44"/>
  <c r="AH30" i="44" s="1"/>
  <c r="AH14" i="40"/>
  <c r="AH30" i="40" s="1"/>
  <c r="AH14" i="38"/>
  <c r="AH30" i="38" s="1"/>
  <c r="AH12" i="41"/>
  <c r="AH24" i="41" s="1"/>
  <c r="AM15" i="44"/>
  <c r="AM31" i="44" s="1"/>
  <c r="AM15" i="40"/>
  <c r="AM31" i="40" s="1"/>
  <c r="AM15" i="38"/>
  <c r="AM31" i="38" s="1"/>
  <c r="AK14" i="44"/>
  <c r="AK30" i="44" s="1"/>
  <c r="AK14" i="40"/>
  <c r="AK30" i="40" s="1"/>
  <c r="AK12" i="41"/>
  <c r="AK24" i="41" s="1"/>
  <c r="AK14" i="38"/>
  <c r="AK30" i="38" s="1"/>
  <c r="AU14" i="44"/>
  <c r="AU30" i="44" s="1"/>
  <c r="AU12" i="41"/>
  <c r="AU24" i="41" s="1"/>
  <c r="AU14" i="40"/>
  <c r="AU30" i="40" s="1"/>
  <c r="AU14" i="38"/>
  <c r="AU30" i="38" s="1"/>
  <c r="AE14" i="44"/>
  <c r="AE30" i="44" s="1"/>
  <c r="AE12" i="41"/>
  <c r="AE24" i="41" s="1"/>
  <c r="AE14" i="40"/>
  <c r="AE30" i="40" s="1"/>
  <c r="AE14" i="38"/>
  <c r="AE30" i="38" s="1"/>
  <c r="AJ14" i="44"/>
  <c r="AJ30" i="44" s="1"/>
  <c r="AJ14" i="40"/>
  <c r="AJ30" i="40" s="1"/>
  <c r="AJ12" i="41"/>
  <c r="AJ24" i="41" s="1"/>
  <c r="AJ14" i="38"/>
  <c r="AJ30" i="38" s="1"/>
  <c r="AD14" i="44"/>
  <c r="AD30" i="44" s="1"/>
  <c r="AD14" i="40"/>
  <c r="AD30" i="40" s="1"/>
  <c r="AD12" i="41"/>
  <c r="AD24" i="41" s="1"/>
  <c r="AD14" i="38"/>
  <c r="AD30" i="38" s="1"/>
  <c r="AA12" i="44"/>
  <c r="AA28" i="44" s="1"/>
  <c r="AA12" i="40"/>
  <c r="AA28" i="40" s="1"/>
  <c r="AA12" i="38"/>
  <c r="AA28" i="38" s="1"/>
  <c r="AG14" i="44"/>
  <c r="AG30" i="44" s="1"/>
  <c r="AG14" i="40"/>
  <c r="AG30" i="40" s="1"/>
  <c r="AG12" i="41"/>
  <c r="AG24" i="41" s="1"/>
  <c r="AG14" i="38"/>
  <c r="AG30" i="38" s="1"/>
  <c r="AK12" i="44"/>
  <c r="AK28" i="44" s="1"/>
  <c r="AK12" i="40"/>
  <c r="AK28" i="40" s="1"/>
  <c r="AK12" i="38"/>
  <c r="AK28" i="38" s="1"/>
  <c r="AQ14" i="44"/>
  <c r="AQ30" i="44" s="1"/>
  <c r="AQ14" i="40"/>
  <c r="AQ30" i="40" s="1"/>
  <c r="AQ12" i="41"/>
  <c r="AQ24" i="41" s="1"/>
  <c r="AQ14" i="38"/>
  <c r="AQ30" i="38" s="1"/>
  <c r="AO12" i="44"/>
  <c r="AO28" i="44" s="1"/>
  <c r="AO12" i="40"/>
  <c r="AO28" i="40" s="1"/>
  <c r="AO12" i="38"/>
  <c r="AO28" i="38" s="1"/>
  <c r="AW17" i="44" l="1"/>
  <c r="AW33" i="44" s="1"/>
  <c r="AW17" i="40"/>
  <c r="AW33" i="40" s="1"/>
  <c r="AW14" i="41"/>
  <c r="AW26" i="41" s="1"/>
  <c r="AW17" i="38"/>
  <c r="AW33" i="38" s="1"/>
  <c r="AN14" i="44"/>
  <c r="AN30" i="44" s="1"/>
  <c r="AN12" i="41"/>
  <c r="AN24" i="41" s="1"/>
  <c r="AN14" i="40"/>
  <c r="AN30" i="40" s="1"/>
  <c r="AN14" i="38"/>
  <c r="AN30" i="38" s="1"/>
  <c r="AS17" i="44"/>
  <c r="AS33" i="44" s="1"/>
  <c r="AS14" i="41"/>
  <c r="AS26" i="41" s="1"/>
  <c r="AS17" i="40"/>
  <c r="AS33" i="40" s="1"/>
  <c r="AS17" i="38"/>
  <c r="AS33" i="38" s="1"/>
  <c r="AD15" i="44"/>
  <c r="AD31" i="44" s="1"/>
  <c r="AD15" i="38"/>
  <c r="AD31" i="38" s="1"/>
  <c r="AD15" i="40"/>
  <c r="AD31" i="40" s="1"/>
  <c r="AK17" i="44"/>
  <c r="AK33" i="44" s="1"/>
  <c r="AK14" i="41"/>
  <c r="AK26" i="41" s="1"/>
  <c r="AK17" i="40"/>
  <c r="AK33" i="40" s="1"/>
  <c r="AK17" i="38"/>
  <c r="AK33" i="38" s="1"/>
  <c r="AN12" i="44"/>
  <c r="AN28" i="44" s="1"/>
  <c r="AN12" i="40"/>
  <c r="AN28" i="40" s="1"/>
  <c r="AN12" i="38"/>
  <c r="AN28" i="38" s="1"/>
  <c r="AC17" i="44"/>
  <c r="AC33" i="44" s="1"/>
  <c r="AC14" i="41"/>
  <c r="AC26" i="41" s="1"/>
  <c r="AC17" i="40"/>
  <c r="AC33" i="40" s="1"/>
  <c r="AC17" i="38"/>
  <c r="AC33" i="38" s="1"/>
  <c r="AJ17" i="44"/>
  <c r="AJ33" i="44" s="1"/>
  <c r="AJ14" i="41"/>
  <c r="AJ26" i="41" s="1"/>
  <c r="AJ17" i="40"/>
  <c r="AJ33" i="40" s="1"/>
  <c r="AJ17" i="38"/>
  <c r="AJ33" i="38" s="1"/>
  <c r="AX17" i="44"/>
  <c r="AX33" i="44" s="1"/>
  <c r="AX17" i="40"/>
  <c r="AX33" i="40" s="1"/>
  <c r="AX14" i="41"/>
  <c r="AX26" i="41" s="1"/>
  <c r="AX17" i="38"/>
  <c r="AX33" i="38" s="1"/>
  <c r="AU17" i="44"/>
  <c r="AU33" i="44" s="1"/>
  <c r="AU17" i="40"/>
  <c r="AU33" i="40" s="1"/>
  <c r="AU14" i="41"/>
  <c r="AU26" i="41" s="1"/>
  <c r="AU17" i="38"/>
  <c r="AU33" i="38" s="1"/>
  <c r="AL15" i="44"/>
  <c r="AL31" i="44" s="1"/>
  <c r="AL15" i="40"/>
  <c r="AL31" i="40" s="1"/>
  <c r="AL15" i="38"/>
  <c r="AL31" i="38" s="1"/>
  <c r="AQ17" i="44"/>
  <c r="AQ33" i="44" s="1"/>
  <c r="AQ14" i="41"/>
  <c r="AQ26" i="41" s="1"/>
  <c r="AQ17" i="40"/>
  <c r="AQ33" i="40" s="1"/>
  <c r="AQ17" i="38"/>
  <c r="AQ33" i="38" s="1"/>
  <c r="AO17" i="44"/>
  <c r="AO33" i="44" s="1"/>
  <c r="AO17" i="40"/>
  <c r="AO33" i="40" s="1"/>
  <c r="AO14" i="41"/>
  <c r="AO26" i="41" s="1"/>
  <c r="AO17" i="38"/>
  <c r="AO33" i="38" s="1"/>
  <c r="AL17" i="44"/>
  <c r="AL33" i="44" s="1"/>
  <c r="AL14" i="41"/>
  <c r="AL26" i="41" s="1"/>
  <c r="AL17" i="40"/>
  <c r="AL33" i="40" s="1"/>
  <c r="AL17" i="38"/>
  <c r="AL33" i="38" s="1"/>
  <c r="AC15" i="44"/>
  <c r="AC31" i="44" s="1"/>
  <c r="AC15" i="40"/>
  <c r="AC31" i="40" s="1"/>
  <c r="AC15" i="38"/>
  <c r="AC31" i="38" s="1"/>
  <c r="AW15" i="44"/>
  <c r="AW31" i="44" s="1"/>
  <c r="AW15" i="40"/>
  <c r="AW31" i="40" s="1"/>
  <c r="AW15" i="38"/>
  <c r="AW31" i="38" s="1"/>
  <c r="AB17" i="44"/>
  <c r="AB33" i="44" s="1"/>
  <c r="AB14" i="41"/>
  <c r="AB26" i="41" s="1"/>
  <c r="AB17" i="40"/>
  <c r="AB33" i="40" s="1"/>
  <c r="AB17" i="38"/>
  <c r="AB33" i="38" s="1"/>
  <c r="AG17" i="44"/>
  <c r="AG33" i="44" s="1"/>
  <c r="AG17" i="40"/>
  <c r="AG33" i="40" s="1"/>
  <c r="AG14" i="41"/>
  <c r="AG26" i="41" s="1"/>
  <c r="AG17" i="38"/>
  <c r="AG33" i="38" s="1"/>
  <c r="AX15" i="44"/>
  <c r="AX31" i="44" s="1"/>
  <c r="AX15" i="40"/>
  <c r="AX31" i="40" s="1"/>
  <c r="AX15" i="38"/>
  <c r="AX31" i="38" s="1"/>
  <c r="AV15" i="44"/>
  <c r="AV31" i="44" s="1"/>
  <c r="AV15" i="40"/>
  <c r="AV31" i="40" s="1"/>
  <c r="AV15" i="38"/>
  <c r="AV31" i="38" s="1"/>
  <c r="AF17" i="44"/>
  <c r="AF33" i="44" s="1"/>
  <c r="AF17" i="40"/>
  <c r="AF33" i="40" s="1"/>
  <c r="AF17" i="38"/>
  <c r="AF33" i="38" s="1"/>
  <c r="AF14" i="41"/>
  <c r="AF26" i="41" s="1"/>
  <c r="AD17" i="44"/>
  <c r="AD33" i="44" s="1"/>
  <c r="AD14" i="41"/>
  <c r="AD26" i="41" s="1"/>
  <c r="AD17" i="40"/>
  <c r="AD33" i="40" s="1"/>
  <c r="AD17" i="38"/>
  <c r="AD33" i="38" s="1"/>
  <c r="AQ15" i="44"/>
  <c r="AQ31" i="44" s="1"/>
  <c r="AQ15" i="40"/>
  <c r="AQ31" i="40" s="1"/>
  <c r="AQ15" i="38"/>
  <c r="AQ31" i="38" s="1"/>
  <c r="AP15" i="44"/>
  <c r="AP31" i="44" s="1"/>
  <c r="AP15" i="40"/>
  <c r="AP31" i="40" s="1"/>
  <c r="AP15" i="38"/>
  <c r="AP31" i="38" s="1"/>
  <c r="AF15" i="44"/>
  <c r="AF31" i="44" s="1"/>
  <c r="AF15" i="40"/>
  <c r="AF31" i="40" s="1"/>
  <c r="AF15" i="38"/>
  <c r="AF31" i="38" s="1"/>
  <c r="AR18" i="44"/>
  <c r="AR34" i="44" s="1"/>
  <c r="AR18" i="40"/>
  <c r="AR34" i="40" s="1"/>
  <c r="AR18" i="38"/>
  <c r="AR34" i="38" s="1"/>
  <c r="AU15" i="44"/>
  <c r="AU31" i="44" s="1"/>
  <c r="AU15" i="40"/>
  <c r="AU31" i="40" s="1"/>
  <c r="AU15" i="38"/>
  <c r="AU31" i="38" s="1"/>
  <c r="AB15" i="44"/>
  <c r="AB31" i="44" s="1"/>
  <c r="AB15" i="40"/>
  <c r="AB31" i="40" s="1"/>
  <c r="AB15" i="38"/>
  <c r="AB31" i="38" s="1"/>
  <c r="AT15" i="44"/>
  <c r="AT31" i="44" s="1"/>
  <c r="AT15" i="40"/>
  <c r="AT31" i="40" s="1"/>
  <c r="AT15" i="38"/>
  <c r="AT31" i="38" s="1"/>
  <c r="AV17" i="44"/>
  <c r="AV33" i="44" s="1"/>
  <c r="AV17" i="40"/>
  <c r="AV33" i="40" s="1"/>
  <c r="AV17" i="38"/>
  <c r="AV33" i="38" s="1"/>
  <c r="AV14" i="41"/>
  <c r="AV26" i="41" s="1"/>
  <c r="AH15" i="44"/>
  <c r="AH31" i="44" s="1"/>
  <c r="AH15" i="40"/>
  <c r="AH31" i="40" s="1"/>
  <c r="AH15" i="38"/>
  <c r="AH31" i="38" s="1"/>
  <c r="AA15" i="44"/>
  <c r="AA31" i="44" s="1"/>
  <c r="AA15" i="40"/>
  <c r="AA31" i="40" s="1"/>
  <c r="AA15" i="38"/>
  <c r="AA31" i="38" s="1"/>
  <c r="AA17" i="44"/>
  <c r="AA33" i="44" s="1"/>
  <c r="AA14" i="41"/>
  <c r="AA26" i="41" s="1"/>
  <c r="AA17" i="40"/>
  <c r="AA33" i="40" s="1"/>
  <c r="AA17" i="38"/>
  <c r="AA33" i="38" s="1"/>
  <c r="AI15" i="44"/>
  <c r="AI31" i="44" s="1"/>
  <c r="AI15" i="40"/>
  <c r="AI31" i="40" s="1"/>
  <c r="AI15" i="38"/>
  <c r="AI31" i="38" s="1"/>
  <c r="AG15" i="44"/>
  <c r="AG31" i="44" s="1"/>
  <c r="AG15" i="40"/>
  <c r="AG31" i="40" s="1"/>
  <c r="AG15" i="38"/>
  <c r="AG31" i="38" s="1"/>
  <c r="AE17" i="44"/>
  <c r="AE33" i="44" s="1"/>
  <c r="AE17" i="40"/>
  <c r="AE33" i="40" s="1"/>
  <c r="AE14" i="41"/>
  <c r="AE26" i="41" s="1"/>
  <c r="AE17" i="38"/>
  <c r="AE33" i="38" s="1"/>
  <c r="AE15" i="44"/>
  <c r="AE31" i="44" s="1"/>
  <c r="AE15" i="40"/>
  <c r="AE31" i="40" s="1"/>
  <c r="AE15" i="38"/>
  <c r="AE31" i="38" s="1"/>
  <c r="AK15" i="44"/>
  <c r="AK31" i="44" s="1"/>
  <c r="AK15" i="40"/>
  <c r="AK31" i="40" s="1"/>
  <c r="AK15" i="38"/>
  <c r="AK31" i="38" s="1"/>
  <c r="AT17" i="44"/>
  <c r="AT33" i="44" s="1"/>
  <c r="AT14" i="41"/>
  <c r="AT26" i="41" s="1"/>
  <c r="AT17" i="40"/>
  <c r="AT33" i="40" s="1"/>
  <c r="AT17" i="38"/>
  <c r="AT33" i="38" s="1"/>
  <c r="AS15" i="44"/>
  <c r="AS31" i="44" s="1"/>
  <c r="AS15" i="40"/>
  <c r="AS31" i="40" s="1"/>
  <c r="AS15" i="38"/>
  <c r="AS31" i="38" s="1"/>
  <c r="AH17" i="44"/>
  <c r="AH33" i="44" s="1"/>
  <c r="AH17" i="40"/>
  <c r="AH33" i="40" s="1"/>
  <c r="AH14" i="41"/>
  <c r="AH26" i="41" s="1"/>
  <c r="AH17" i="38"/>
  <c r="AH33" i="38" s="1"/>
  <c r="AI17" i="44"/>
  <c r="AI33" i="44" s="1"/>
  <c r="AI14" i="41"/>
  <c r="AI26" i="41" s="1"/>
  <c r="AI17" i="40"/>
  <c r="AI33" i="40" s="1"/>
  <c r="AI17" i="38"/>
  <c r="AI33" i="38" s="1"/>
  <c r="AJ15" i="44"/>
  <c r="AJ31" i="44" s="1"/>
  <c r="AJ15" i="40"/>
  <c r="AJ31" i="40" s="1"/>
  <c r="AJ15" i="38"/>
  <c r="AJ31" i="38" s="1"/>
  <c r="AO15" i="44"/>
  <c r="AO31" i="44" s="1"/>
  <c r="AO15" i="40"/>
  <c r="AO31" i="40" s="1"/>
  <c r="AO15" i="38"/>
  <c r="AO31" i="38" s="1"/>
  <c r="AP17" i="44"/>
  <c r="AP33" i="44" s="1"/>
  <c r="AP17" i="40"/>
  <c r="AP33" i="40" s="1"/>
  <c r="AP14" i="41"/>
  <c r="AP26" i="41" s="1"/>
  <c r="AP17" i="38"/>
  <c r="AP33" i="38" s="1"/>
  <c r="AM18" i="44"/>
  <c r="AM34" i="44" s="1"/>
  <c r="AM18" i="40"/>
  <c r="AM34" i="40" s="1"/>
  <c r="AM18" i="38"/>
  <c r="AM34" i="38" s="1"/>
  <c r="AF18" i="44" l="1"/>
  <c r="AF34" i="44" s="1"/>
  <c r="AF18" i="40"/>
  <c r="AF34" i="40" s="1"/>
  <c r="AF18" i="38"/>
  <c r="AF34" i="38" s="1"/>
  <c r="AW18" i="44"/>
  <c r="AW34" i="44" s="1"/>
  <c r="AW18" i="40"/>
  <c r="AW34" i="40" s="1"/>
  <c r="AW18" i="38"/>
  <c r="AW34" i="38" s="1"/>
  <c r="AB18" i="44"/>
  <c r="AB34" i="44" s="1"/>
  <c r="AB18" i="40"/>
  <c r="AB34" i="40" s="1"/>
  <c r="AB18" i="38"/>
  <c r="AB34" i="38" s="1"/>
  <c r="AL18" i="44"/>
  <c r="AL34" i="44" s="1"/>
  <c r="AL18" i="40"/>
  <c r="AL34" i="40" s="1"/>
  <c r="AL18" i="38"/>
  <c r="AL34" i="38" s="1"/>
  <c r="AU18" i="44"/>
  <c r="AU34" i="44" s="1"/>
  <c r="AU18" i="40"/>
  <c r="AU34" i="40" s="1"/>
  <c r="AU18" i="38"/>
  <c r="AU34" i="38" s="1"/>
  <c r="AS18" i="44"/>
  <c r="AS34" i="44" s="1"/>
  <c r="AS18" i="40"/>
  <c r="AS34" i="40" s="1"/>
  <c r="AS18" i="38"/>
  <c r="AS34" i="38" s="1"/>
  <c r="AV18" i="44"/>
  <c r="AV34" i="44" s="1"/>
  <c r="AV18" i="40"/>
  <c r="AV34" i="40" s="1"/>
  <c r="AV18" i="38"/>
  <c r="AV34" i="38" s="1"/>
  <c r="AI18" i="44"/>
  <c r="AI34" i="44" s="1"/>
  <c r="AI18" i="40"/>
  <c r="AI34" i="40" s="1"/>
  <c r="AI18" i="38"/>
  <c r="AI34" i="38" s="1"/>
  <c r="AK18" i="44"/>
  <c r="AK34" i="44" s="1"/>
  <c r="AK18" i="40"/>
  <c r="AK34" i="40" s="1"/>
  <c r="AK18" i="38"/>
  <c r="AK34" i="38" s="1"/>
  <c r="AN15" i="44"/>
  <c r="AN31" i="44" s="1"/>
  <c r="AN15" i="40"/>
  <c r="AN31" i="40" s="1"/>
  <c r="AN15" i="38"/>
  <c r="AN31" i="38" s="1"/>
  <c r="AJ18" i="44"/>
  <c r="AJ34" i="44" s="1"/>
  <c r="AJ18" i="40"/>
  <c r="AJ34" i="40" s="1"/>
  <c r="AJ18" i="38"/>
  <c r="AJ34" i="38" s="1"/>
  <c r="AH18" i="44"/>
  <c r="AH34" i="44" s="1"/>
  <c r="AH18" i="38"/>
  <c r="AH34" i="38" s="1"/>
  <c r="AH18" i="40"/>
  <c r="AH34" i="40" s="1"/>
  <c r="AQ18" i="44"/>
  <c r="AQ34" i="44" s="1"/>
  <c r="AQ18" i="40"/>
  <c r="AQ34" i="40" s="1"/>
  <c r="AQ18" i="38"/>
  <c r="AQ34" i="38" s="1"/>
  <c r="AO18" i="44"/>
  <c r="AO34" i="44" s="1"/>
  <c r="AO18" i="40"/>
  <c r="AO34" i="40" s="1"/>
  <c r="AO18" i="38"/>
  <c r="AO34" i="38" s="1"/>
  <c r="AA18" i="44"/>
  <c r="AA34" i="44" s="1"/>
  <c r="AA18" i="40"/>
  <c r="AA34" i="40" s="1"/>
  <c r="AA18" i="38"/>
  <c r="AA34" i="38" s="1"/>
  <c r="AP18" i="44"/>
  <c r="AP34" i="44" s="1"/>
  <c r="AP18" i="38"/>
  <c r="AP34" i="38" s="1"/>
  <c r="AP18" i="40"/>
  <c r="AP34" i="40" s="1"/>
  <c r="AG18" i="44"/>
  <c r="AG34" i="44" s="1"/>
  <c r="AG18" i="40"/>
  <c r="AG34" i="40" s="1"/>
  <c r="AG18" i="38"/>
  <c r="AG34" i="38" s="1"/>
  <c r="AE18" i="44"/>
  <c r="AE34" i="44" s="1"/>
  <c r="AE18" i="40"/>
  <c r="AE34" i="40" s="1"/>
  <c r="AE18" i="38"/>
  <c r="AE34" i="38" s="1"/>
  <c r="AT18" i="44"/>
  <c r="AT34" i="44" s="1"/>
  <c r="AT18" i="40"/>
  <c r="AT34" i="40" s="1"/>
  <c r="AT18" i="38"/>
  <c r="AT34" i="38" s="1"/>
  <c r="AN17" i="44"/>
  <c r="AN33" i="44" s="1"/>
  <c r="AN17" i="40"/>
  <c r="AN33" i="40" s="1"/>
  <c r="AN17" i="38"/>
  <c r="AN33" i="38" s="1"/>
  <c r="AN14" i="41"/>
  <c r="AN26" i="41" s="1"/>
  <c r="AC18" i="44"/>
  <c r="AC34" i="44" s="1"/>
  <c r="AC18" i="40"/>
  <c r="AC34" i="40" s="1"/>
  <c r="AC18" i="38"/>
  <c r="AC34" i="38" s="1"/>
  <c r="AX18" i="44"/>
  <c r="AX34" i="44" s="1"/>
  <c r="AX18" i="40"/>
  <c r="AX34" i="40" s="1"/>
  <c r="AX18" i="38"/>
  <c r="AX34" i="38" s="1"/>
  <c r="AD18" i="44"/>
  <c r="AD34" i="44" s="1"/>
  <c r="AD18" i="40"/>
  <c r="AD34" i="40" s="1"/>
  <c r="AD18" i="38"/>
  <c r="AD34" i="38" s="1"/>
  <c r="AN18" i="44" l="1"/>
  <c r="AN34" i="44" s="1"/>
  <c r="AN18" i="40"/>
  <c r="AN34" i="40" s="1"/>
  <c r="AN18" i="38"/>
  <c r="AN34" i="38" s="1"/>
  <c r="R8" i="44" l="1"/>
  <c r="R24" i="44" s="1"/>
  <c r="R8" i="41"/>
  <c r="R20" i="41" s="1"/>
  <c r="R8" i="43"/>
  <c r="R24" i="43" s="1"/>
  <c r="R8" i="40"/>
  <c r="R24" i="40" s="1"/>
  <c r="R8" i="38"/>
  <c r="R24" i="38" s="1"/>
  <c r="J8" i="44" l="1"/>
  <c r="J24" i="44" s="1"/>
  <c r="J8" i="41"/>
  <c r="J20" i="41" s="1"/>
  <c r="J8" i="43"/>
  <c r="J24" i="43" s="1"/>
  <c r="J8" i="40"/>
  <c r="J24" i="40" s="1"/>
  <c r="J8" i="38"/>
  <c r="J24" i="38" s="1"/>
  <c r="V8" i="44"/>
  <c r="V24" i="44" s="1"/>
  <c r="V8" i="40"/>
  <c r="V24" i="40" s="1"/>
  <c r="V8" i="43"/>
  <c r="V24" i="43" s="1"/>
  <c r="V8" i="41"/>
  <c r="V20" i="41" s="1"/>
  <c r="V8" i="38"/>
  <c r="V24" i="38" s="1"/>
  <c r="H8" i="44"/>
  <c r="H24" i="44" s="1"/>
  <c r="H8" i="41"/>
  <c r="H20" i="41" s="1"/>
  <c r="H8" i="43"/>
  <c r="H24" i="43" s="1"/>
  <c r="H8" i="38"/>
  <c r="H24" i="38" s="1"/>
  <c r="H8" i="40"/>
  <c r="H24" i="40" s="1"/>
  <c r="Q8" i="44"/>
  <c r="Q24" i="44" s="1"/>
  <c r="Q8" i="41"/>
  <c r="Q20" i="41" s="1"/>
  <c r="Q8" i="43"/>
  <c r="Q24" i="43" s="1"/>
  <c r="Q8" i="40"/>
  <c r="Q24" i="40" s="1"/>
  <c r="Q8" i="38"/>
  <c r="Q24" i="38" s="1"/>
  <c r="T8" i="44"/>
  <c r="T24" i="44" s="1"/>
  <c r="T8" i="41"/>
  <c r="T20" i="41" s="1"/>
  <c r="T8" i="43"/>
  <c r="T24" i="43" s="1"/>
  <c r="T8" i="40"/>
  <c r="T24" i="40" s="1"/>
  <c r="T8" i="38"/>
  <c r="T24" i="38" s="1"/>
  <c r="O8" i="44"/>
  <c r="O24" i="44" s="1"/>
  <c r="O8" i="41"/>
  <c r="O20" i="41" s="1"/>
  <c r="O8" i="40"/>
  <c r="O24" i="40" s="1"/>
  <c r="O8" i="43"/>
  <c r="O24" i="43" s="1"/>
  <c r="O8" i="38"/>
  <c r="O24" i="38" s="1"/>
  <c r="W8" i="44"/>
  <c r="W24" i="44" s="1"/>
  <c r="W8" i="41"/>
  <c r="W20" i="41" s="1"/>
  <c r="W8" i="40"/>
  <c r="W24" i="40" s="1"/>
  <c r="W8" i="43"/>
  <c r="W24" i="43" s="1"/>
  <c r="W8" i="38"/>
  <c r="W24" i="38" s="1"/>
  <c r="R9" i="44"/>
  <c r="R25" i="44" s="1"/>
  <c r="R9" i="43"/>
  <c r="R25" i="43" s="1"/>
  <c r="R9" i="40"/>
  <c r="R25" i="40" s="1"/>
  <c r="R9" i="38"/>
  <c r="R25" i="38" s="1"/>
  <c r="S8" i="44"/>
  <c r="S24" i="44" s="1"/>
  <c r="S8" i="41"/>
  <c r="S20" i="41" s="1"/>
  <c r="S8" i="43"/>
  <c r="S24" i="43" s="1"/>
  <c r="S8" i="40"/>
  <c r="S24" i="40" s="1"/>
  <c r="S8" i="38"/>
  <c r="S24" i="38" s="1"/>
  <c r="D8" i="44"/>
  <c r="D24" i="44" s="1"/>
  <c r="D8" i="41"/>
  <c r="D20" i="41" s="1"/>
  <c r="D8" i="43"/>
  <c r="D24" i="43" s="1"/>
  <c r="D8" i="40"/>
  <c r="D24" i="40" s="1"/>
  <c r="D8" i="38"/>
  <c r="D24" i="38" s="1"/>
  <c r="I8" i="44"/>
  <c r="I24" i="44" s="1"/>
  <c r="I8" i="41"/>
  <c r="I20" i="41" s="1"/>
  <c r="I8" i="43"/>
  <c r="I24" i="43" s="1"/>
  <c r="I8" i="40"/>
  <c r="I24" i="40" s="1"/>
  <c r="I8" i="38"/>
  <c r="I24" i="38" s="1"/>
  <c r="X8" i="44"/>
  <c r="X24" i="44" s="1"/>
  <c r="X8" i="41"/>
  <c r="X20" i="41" s="1"/>
  <c r="X8" i="43"/>
  <c r="X24" i="43" s="1"/>
  <c r="X8" i="38"/>
  <c r="X24" i="38" s="1"/>
  <c r="X8" i="40"/>
  <c r="X24" i="40" s="1"/>
  <c r="R11" i="44"/>
  <c r="R27" i="44" s="1"/>
  <c r="R10" i="41"/>
  <c r="R22" i="41" s="1"/>
  <c r="R11" i="40"/>
  <c r="R27" i="40" s="1"/>
  <c r="R11" i="43"/>
  <c r="R27" i="43" s="1"/>
  <c r="R11" i="38"/>
  <c r="R27" i="38" s="1"/>
  <c r="N8" i="44"/>
  <c r="N24" i="44" s="1"/>
  <c r="N8" i="40"/>
  <c r="N24" i="40" s="1"/>
  <c r="N8" i="43"/>
  <c r="N24" i="43" s="1"/>
  <c r="N8" i="41"/>
  <c r="N20" i="41" s="1"/>
  <c r="N8" i="38"/>
  <c r="N24" i="38" s="1"/>
  <c r="F8" i="44"/>
  <c r="F24" i="44" s="1"/>
  <c r="F8" i="40"/>
  <c r="F24" i="40" s="1"/>
  <c r="F8" i="43"/>
  <c r="F24" i="43" s="1"/>
  <c r="F8" i="41"/>
  <c r="F20" i="41" s="1"/>
  <c r="F8" i="38"/>
  <c r="F24" i="38" s="1"/>
  <c r="P8" i="44"/>
  <c r="P24" i="44" s="1"/>
  <c r="P8" i="41"/>
  <c r="P20" i="41" s="1"/>
  <c r="P8" i="43"/>
  <c r="P24" i="43" s="1"/>
  <c r="P8" i="38"/>
  <c r="P24" i="38" s="1"/>
  <c r="P8" i="40"/>
  <c r="P24" i="40" s="1"/>
  <c r="Y8" i="44"/>
  <c r="Y24" i="44" s="1"/>
  <c r="Y8" i="41"/>
  <c r="Y20" i="41" s="1"/>
  <c r="Y8" i="43"/>
  <c r="Y24" i="43" s="1"/>
  <c r="Y8" i="40"/>
  <c r="Y24" i="40" s="1"/>
  <c r="Y8" i="38"/>
  <c r="Y24" i="38" s="1"/>
  <c r="G8" i="44"/>
  <c r="G24" i="44" s="1"/>
  <c r="G8" i="41"/>
  <c r="G20" i="41" s="1"/>
  <c r="G8" i="40"/>
  <c r="G24" i="40" s="1"/>
  <c r="G8" i="43"/>
  <c r="G24" i="43" s="1"/>
  <c r="G8" i="38"/>
  <c r="G24" i="38" s="1"/>
  <c r="E8" i="44"/>
  <c r="E24" i="44" s="1"/>
  <c r="E8" i="43"/>
  <c r="E24" i="43" s="1"/>
  <c r="E8" i="40"/>
  <c r="E24" i="40" s="1"/>
  <c r="E8" i="41"/>
  <c r="E20" i="41" s="1"/>
  <c r="E8" i="38"/>
  <c r="E24" i="38" s="1"/>
  <c r="B8" i="44"/>
  <c r="B24" i="44" s="1"/>
  <c r="B8" i="41"/>
  <c r="B20" i="41" s="1"/>
  <c r="B8" i="43"/>
  <c r="B24" i="43" s="1"/>
  <c r="B8" i="40"/>
  <c r="B24" i="40" s="1"/>
  <c r="B8" i="38"/>
  <c r="B24" i="38" s="1"/>
  <c r="L8" i="44"/>
  <c r="L24" i="44" s="1"/>
  <c r="L8" i="41"/>
  <c r="L20" i="41" s="1"/>
  <c r="L8" i="43"/>
  <c r="L24" i="43" s="1"/>
  <c r="L8" i="40"/>
  <c r="L24" i="40" s="1"/>
  <c r="L8" i="38"/>
  <c r="L24" i="38" s="1"/>
  <c r="Z8" i="44"/>
  <c r="Z24" i="44" s="1"/>
  <c r="Z8" i="41"/>
  <c r="Z20" i="41" s="1"/>
  <c r="Z8" i="43"/>
  <c r="Z24" i="43" s="1"/>
  <c r="Z8" i="40"/>
  <c r="Z24" i="40" s="1"/>
  <c r="Z8" i="38"/>
  <c r="Z24" i="38" s="1"/>
  <c r="K8" i="44"/>
  <c r="K24" i="44" s="1"/>
  <c r="K8" i="41"/>
  <c r="K20" i="41" s="1"/>
  <c r="K8" i="43"/>
  <c r="K24" i="43" s="1"/>
  <c r="K8" i="40"/>
  <c r="K24" i="40" s="1"/>
  <c r="K8" i="38"/>
  <c r="K24" i="38" s="1"/>
  <c r="C8" i="44"/>
  <c r="C24" i="44" s="1"/>
  <c r="C8" i="41"/>
  <c r="C20" i="41" s="1"/>
  <c r="C8" i="43"/>
  <c r="C24" i="43" s="1"/>
  <c r="C8" i="40"/>
  <c r="C24" i="40" s="1"/>
  <c r="C8" i="38"/>
  <c r="C24" i="38" s="1"/>
  <c r="M8" i="44"/>
  <c r="M24" i="44" s="1"/>
  <c r="M8" i="43"/>
  <c r="M24" i="43" s="1"/>
  <c r="M8" i="40"/>
  <c r="M24" i="40" s="1"/>
  <c r="M8" i="41"/>
  <c r="M20" i="41" s="1"/>
  <c r="M8" i="38"/>
  <c r="M24" i="38" s="1"/>
  <c r="U8" i="44"/>
  <c r="U24" i="44" s="1"/>
  <c r="U8" i="43"/>
  <c r="U24" i="43" s="1"/>
  <c r="U8" i="40"/>
  <c r="U24" i="40" s="1"/>
  <c r="U8" i="41"/>
  <c r="U20" i="41" s="1"/>
  <c r="U8" i="38"/>
  <c r="U24" i="38" s="1"/>
  <c r="S9" i="44" l="1"/>
  <c r="S25" i="44" s="1"/>
  <c r="S9" i="43"/>
  <c r="S25" i="43" s="1"/>
  <c r="S9" i="40"/>
  <c r="S25" i="40" s="1"/>
  <c r="S9" i="38"/>
  <c r="S25" i="38" s="1"/>
  <c r="V11" i="44"/>
  <c r="V27" i="44" s="1"/>
  <c r="V10" i="41"/>
  <c r="V22" i="41" s="1"/>
  <c r="V11" i="43"/>
  <c r="V27" i="43" s="1"/>
  <c r="V11" i="40"/>
  <c r="V27" i="40" s="1"/>
  <c r="V11" i="38"/>
  <c r="V27" i="38" s="1"/>
  <c r="U11" i="44"/>
  <c r="U27" i="44" s="1"/>
  <c r="U10" i="41"/>
  <c r="U22" i="41" s="1"/>
  <c r="U11" i="40"/>
  <c r="U27" i="40" s="1"/>
  <c r="U11" i="38"/>
  <c r="U27" i="38" s="1"/>
  <c r="U11" i="43"/>
  <c r="U27" i="43" s="1"/>
  <c r="T11" i="44"/>
  <c r="T27" i="44" s="1"/>
  <c r="T11" i="43"/>
  <c r="T27" i="43" s="1"/>
  <c r="T11" i="40"/>
  <c r="T27" i="40" s="1"/>
  <c r="T11" i="38"/>
  <c r="T27" i="38" s="1"/>
  <c r="T10" i="41"/>
  <c r="T22" i="41" s="1"/>
  <c r="Z11" i="44"/>
  <c r="Z27" i="44" s="1"/>
  <c r="Z10" i="41"/>
  <c r="Z22" i="41" s="1"/>
  <c r="Z11" i="40"/>
  <c r="Z27" i="40" s="1"/>
  <c r="Z11" i="43"/>
  <c r="Z27" i="43" s="1"/>
  <c r="Z11" i="38"/>
  <c r="Z27" i="38" s="1"/>
  <c r="F9" i="44"/>
  <c r="F25" i="44" s="1"/>
  <c r="F9" i="43"/>
  <c r="F25" i="43" s="1"/>
  <c r="F9" i="40"/>
  <c r="F25" i="40" s="1"/>
  <c r="F9" i="38"/>
  <c r="F25" i="38" s="1"/>
  <c r="F11" i="44"/>
  <c r="F27" i="44" s="1"/>
  <c r="F10" i="41"/>
  <c r="F22" i="41" s="1"/>
  <c r="F11" i="43"/>
  <c r="F27" i="43" s="1"/>
  <c r="F11" i="38"/>
  <c r="F27" i="38" s="1"/>
  <c r="F11" i="40"/>
  <c r="F27" i="40" s="1"/>
  <c r="E9" i="44"/>
  <c r="E25" i="44" s="1"/>
  <c r="E9" i="43"/>
  <c r="E25" i="43" s="1"/>
  <c r="E9" i="40"/>
  <c r="E25" i="40" s="1"/>
  <c r="E9" i="38"/>
  <c r="E25" i="38" s="1"/>
  <c r="E11" i="44"/>
  <c r="E27" i="44" s="1"/>
  <c r="E10" i="41"/>
  <c r="E22" i="41" s="1"/>
  <c r="E11" i="40"/>
  <c r="E27" i="40" s="1"/>
  <c r="E11" i="38"/>
  <c r="E27" i="38" s="1"/>
  <c r="E11" i="43"/>
  <c r="E27" i="43" s="1"/>
  <c r="D9" i="44"/>
  <c r="D25" i="44" s="1"/>
  <c r="D9" i="43"/>
  <c r="D25" i="43" s="1"/>
  <c r="D9" i="40"/>
  <c r="D25" i="40" s="1"/>
  <c r="D9" i="38"/>
  <c r="D25" i="38" s="1"/>
  <c r="D11" i="44"/>
  <c r="D27" i="44" s="1"/>
  <c r="D11" i="43"/>
  <c r="D27" i="43" s="1"/>
  <c r="D11" i="38"/>
  <c r="D27" i="38" s="1"/>
  <c r="D11" i="40"/>
  <c r="D27" i="40" s="1"/>
  <c r="D10" i="41"/>
  <c r="D22" i="41" s="1"/>
  <c r="P9" i="44"/>
  <c r="P25" i="44" s="1"/>
  <c r="P9" i="43"/>
  <c r="P25" i="43" s="1"/>
  <c r="P9" i="38"/>
  <c r="P25" i="38" s="1"/>
  <c r="P9" i="40"/>
  <c r="P25" i="40" s="1"/>
  <c r="M11" i="44"/>
  <c r="M27" i="44" s="1"/>
  <c r="M10" i="41"/>
  <c r="M22" i="41" s="1"/>
  <c r="M11" i="40"/>
  <c r="M27" i="40" s="1"/>
  <c r="M11" i="38"/>
  <c r="M27" i="38" s="1"/>
  <c r="M11" i="43"/>
  <c r="M27" i="43" s="1"/>
  <c r="L9" i="44"/>
  <c r="L25" i="44" s="1"/>
  <c r="L9" i="43"/>
  <c r="L25" i="43" s="1"/>
  <c r="L9" i="40"/>
  <c r="L25" i="40" s="1"/>
  <c r="L9" i="38"/>
  <c r="L25" i="38" s="1"/>
  <c r="K9" i="44"/>
  <c r="K25" i="44" s="1"/>
  <c r="K9" i="43"/>
  <c r="K25" i="43" s="1"/>
  <c r="K9" i="40"/>
  <c r="K25" i="40" s="1"/>
  <c r="K9" i="38"/>
  <c r="K25" i="38" s="1"/>
  <c r="J9" i="44"/>
  <c r="J25" i="44" s="1"/>
  <c r="J9" i="43"/>
  <c r="J25" i="43" s="1"/>
  <c r="J9" i="40"/>
  <c r="J25" i="40" s="1"/>
  <c r="J9" i="38"/>
  <c r="J25" i="38" s="1"/>
  <c r="I9" i="44"/>
  <c r="I25" i="44" s="1"/>
  <c r="I9" i="43"/>
  <c r="I25" i="43" s="1"/>
  <c r="I9" i="40"/>
  <c r="I25" i="40" s="1"/>
  <c r="I9" i="38"/>
  <c r="I25" i="38" s="1"/>
  <c r="O9" i="44"/>
  <c r="O25" i="44" s="1"/>
  <c r="O9" i="43"/>
  <c r="O25" i="43" s="1"/>
  <c r="O9" i="40"/>
  <c r="O25" i="40" s="1"/>
  <c r="O9" i="38"/>
  <c r="O25" i="38" s="1"/>
  <c r="Q11" i="44"/>
  <c r="Q27" i="44" s="1"/>
  <c r="Q10" i="41"/>
  <c r="Q22" i="41" s="1"/>
  <c r="Q11" i="40"/>
  <c r="Q27" i="40" s="1"/>
  <c r="Q11" i="43"/>
  <c r="Q27" i="43" s="1"/>
  <c r="Q11" i="38"/>
  <c r="Q27" i="38" s="1"/>
  <c r="N9" i="44"/>
  <c r="N25" i="44" s="1"/>
  <c r="N9" i="40"/>
  <c r="N25" i="40" s="1"/>
  <c r="N9" i="43"/>
  <c r="N25" i="43" s="1"/>
  <c r="N9" i="38"/>
  <c r="N25" i="38" s="1"/>
  <c r="Y11" i="44"/>
  <c r="Y27" i="44" s="1"/>
  <c r="Y10" i="41"/>
  <c r="Y22" i="41" s="1"/>
  <c r="Y11" i="40"/>
  <c r="Y27" i="40" s="1"/>
  <c r="Y11" i="43"/>
  <c r="Y27" i="43" s="1"/>
  <c r="Y11" i="38"/>
  <c r="Y27" i="38" s="1"/>
  <c r="X11" i="44"/>
  <c r="X27" i="44" s="1"/>
  <c r="X10" i="41"/>
  <c r="X22" i="41" s="1"/>
  <c r="X11" i="40"/>
  <c r="X27" i="40" s="1"/>
  <c r="X11" i="43"/>
  <c r="X27" i="43" s="1"/>
  <c r="X11" i="38"/>
  <c r="X27" i="38" s="1"/>
  <c r="W9" i="44"/>
  <c r="W25" i="44" s="1"/>
  <c r="W9" i="43"/>
  <c r="W25" i="43" s="1"/>
  <c r="W9" i="40"/>
  <c r="W25" i="40" s="1"/>
  <c r="W9" i="38"/>
  <c r="W25" i="38" s="1"/>
  <c r="R14" i="44"/>
  <c r="R30" i="44" s="1"/>
  <c r="R14" i="40"/>
  <c r="R30" i="40" s="1"/>
  <c r="R14" i="43"/>
  <c r="R30" i="43" s="1"/>
  <c r="R14" i="38"/>
  <c r="R30" i="38" s="1"/>
  <c r="R12" i="41"/>
  <c r="R24" i="41" s="1"/>
  <c r="B9" i="44"/>
  <c r="B25" i="44" s="1"/>
  <c r="B9" i="43"/>
  <c r="B25" i="43" s="1"/>
  <c r="B9" i="40"/>
  <c r="B25" i="40" s="1"/>
  <c r="B9" i="38"/>
  <c r="B25" i="38" s="1"/>
  <c r="G9" i="44"/>
  <c r="G25" i="44" s="1"/>
  <c r="G9" i="43"/>
  <c r="G25" i="43" s="1"/>
  <c r="G9" i="40"/>
  <c r="G25" i="40" s="1"/>
  <c r="G9" i="38"/>
  <c r="G25" i="38" s="1"/>
  <c r="H11" i="44"/>
  <c r="H27" i="44" s="1"/>
  <c r="H10" i="41"/>
  <c r="H22" i="41" s="1"/>
  <c r="H11" i="40"/>
  <c r="H27" i="40" s="1"/>
  <c r="H11" i="43"/>
  <c r="H27" i="43" s="1"/>
  <c r="H11" i="38"/>
  <c r="H27" i="38" s="1"/>
  <c r="P11" i="44"/>
  <c r="P27" i="44" s="1"/>
  <c r="P10" i="41"/>
  <c r="P22" i="41" s="1"/>
  <c r="P11" i="40"/>
  <c r="P27" i="40" s="1"/>
  <c r="P11" i="43"/>
  <c r="P27" i="43" s="1"/>
  <c r="P11" i="38"/>
  <c r="P27" i="38" s="1"/>
  <c r="M9" i="44"/>
  <c r="M25" i="44" s="1"/>
  <c r="M9" i="43"/>
  <c r="M25" i="43" s="1"/>
  <c r="M9" i="40"/>
  <c r="M25" i="40" s="1"/>
  <c r="M9" i="38"/>
  <c r="M25" i="38" s="1"/>
  <c r="L11" i="44"/>
  <c r="L27" i="44" s="1"/>
  <c r="L11" i="43"/>
  <c r="L27" i="43" s="1"/>
  <c r="L11" i="38"/>
  <c r="L27" i="38" s="1"/>
  <c r="L11" i="40"/>
  <c r="L27" i="40" s="1"/>
  <c r="L10" i="41"/>
  <c r="L22" i="41" s="1"/>
  <c r="K11" i="44"/>
  <c r="K27" i="44" s="1"/>
  <c r="K11" i="43"/>
  <c r="K27" i="43" s="1"/>
  <c r="K10" i="41"/>
  <c r="K22" i="41" s="1"/>
  <c r="K11" i="40"/>
  <c r="K27" i="40" s="1"/>
  <c r="K11" i="38"/>
  <c r="K27" i="38" s="1"/>
  <c r="J11" i="44"/>
  <c r="J27" i="44" s="1"/>
  <c r="J10" i="41"/>
  <c r="J22" i="41" s="1"/>
  <c r="J11" i="40"/>
  <c r="J27" i="40" s="1"/>
  <c r="J11" i="43"/>
  <c r="J27" i="43" s="1"/>
  <c r="J11" i="38"/>
  <c r="J27" i="38" s="1"/>
  <c r="I11" i="44"/>
  <c r="I27" i="44" s="1"/>
  <c r="I10" i="41"/>
  <c r="I22" i="41" s="1"/>
  <c r="I11" i="40"/>
  <c r="I27" i="40" s="1"/>
  <c r="I11" i="43"/>
  <c r="I27" i="43" s="1"/>
  <c r="I11" i="38"/>
  <c r="I27" i="38" s="1"/>
  <c r="O11" i="44"/>
  <c r="O27" i="44" s="1"/>
  <c r="O10" i="41"/>
  <c r="O22" i="41" s="1"/>
  <c r="O11" i="40"/>
  <c r="O27" i="40" s="1"/>
  <c r="O11" i="43"/>
  <c r="O27" i="43" s="1"/>
  <c r="O11" i="38"/>
  <c r="O27" i="38" s="1"/>
  <c r="Q9" i="44"/>
  <c r="Q25" i="44" s="1"/>
  <c r="Q9" i="43"/>
  <c r="Q25" i="43" s="1"/>
  <c r="Q9" i="40"/>
  <c r="Q25" i="40" s="1"/>
  <c r="Q9" i="38"/>
  <c r="Q25" i="38" s="1"/>
  <c r="N11" i="44"/>
  <c r="N27" i="44" s="1"/>
  <c r="N10" i="41"/>
  <c r="N22" i="41" s="1"/>
  <c r="N11" i="43"/>
  <c r="N27" i="43" s="1"/>
  <c r="N11" i="38"/>
  <c r="N27" i="38" s="1"/>
  <c r="N11" i="40"/>
  <c r="N27" i="40" s="1"/>
  <c r="Y9" i="44"/>
  <c r="Y25" i="44" s="1"/>
  <c r="Y9" i="43"/>
  <c r="Y25" i="43" s="1"/>
  <c r="Y9" i="40"/>
  <c r="Y25" i="40" s="1"/>
  <c r="Y9" i="38"/>
  <c r="Y25" i="38" s="1"/>
  <c r="X9" i="44"/>
  <c r="X25" i="44" s="1"/>
  <c r="X9" i="43"/>
  <c r="X25" i="43" s="1"/>
  <c r="X9" i="38"/>
  <c r="X25" i="38" s="1"/>
  <c r="X9" i="40"/>
  <c r="X25" i="40" s="1"/>
  <c r="W11" i="44"/>
  <c r="W27" i="44" s="1"/>
  <c r="W10" i="41"/>
  <c r="W22" i="41" s="1"/>
  <c r="W11" i="40"/>
  <c r="W27" i="40" s="1"/>
  <c r="W11" i="43"/>
  <c r="W27" i="43" s="1"/>
  <c r="W11" i="38"/>
  <c r="W27" i="38" s="1"/>
  <c r="G11" i="44"/>
  <c r="G27" i="44" s="1"/>
  <c r="G10" i="41"/>
  <c r="G22" i="41" s="1"/>
  <c r="G11" i="40"/>
  <c r="G27" i="40" s="1"/>
  <c r="G11" i="43"/>
  <c r="G27" i="43" s="1"/>
  <c r="G11" i="38"/>
  <c r="G27" i="38" s="1"/>
  <c r="H9" i="44"/>
  <c r="H25" i="44" s="1"/>
  <c r="H9" i="43"/>
  <c r="H25" i="43" s="1"/>
  <c r="H9" i="40"/>
  <c r="H25" i="40" s="1"/>
  <c r="H9" i="38"/>
  <c r="H25" i="38" s="1"/>
  <c r="C11" i="44"/>
  <c r="C27" i="44" s="1"/>
  <c r="C11" i="43"/>
  <c r="C27" i="43" s="1"/>
  <c r="C10" i="41"/>
  <c r="C22" i="41" s="1"/>
  <c r="C11" i="40"/>
  <c r="C27" i="40" s="1"/>
  <c r="C11" i="38"/>
  <c r="C27" i="38" s="1"/>
  <c r="C9" i="44"/>
  <c r="C25" i="44" s="1"/>
  <c r="C9" i="43"/>
  <c r="C25" i="43" s="1"/>
  <c r="C9" i="40"/>
  <c r="C25" i="40" s="1"/>
  <c r="C9" i="38"/>
  <c r="C25" i="38" s="1"/>
  <c r="B11" i="44"/>
  <c r="B27" i="44" s="1"/>
  <c r="B10" i="41"/>
  <c r="B22" i="41" s="1"/>
  <c r="B11" i="40"/>
  <c r="B27" i="40" s="1"/>
  <c r="B11" i="43"/>
  <c r="B27" i="43" s="1"/>
  <c r="B11" i="38"/>
  <c r="B27" i="38" s="1"/>
  <c r="S11" i="44"/>
  <c r="S27" i="44" s="1"/>
  <c r="S11" i="43"/>
  <c r="S27" i="43" s="1"/>
  <c r="S10" i="41"/>
  <c r="S22" i="41" s="1"/>
  <c r="S11" i="40"/>
  <c r="S27" i="40" s="1"/>
  <c r="S11" i="38"/>
  <c r="S27" i="38" s="1"/>
  <c r="V9" i="44"/>
  <c r="V25" i="44" s="1"/>
  <c r="V9" i="43"/>
  <c r="V25" i="43" s="1"/>
  <c r="V9" i="40"/>
  <c r="V25" i="40" s="1"/>
  <c r="V9" i="38"/>
  <c r="V25" i="38" s="1"/>
  <c r="U9" i="44"/>
  <c r="U25" i="44" s="1"/>
  <c r="U9" i="43"/>
  <c r="U25" i="43" s="1"/>
  <c r="U9" i="40"/>
  <c r="U25" i="40" s="1"/>
  <c r="U9" i="38"/>
  <c r="U25" i="38" s="1"/>
  <c r="R12" i="44"/>
  <c r="R28" i="44" s="1"/>
  <c r="R12" i="43"/>
  <c r="R28" i="43" s="1"/>
  <c r="R12" i="38"/>
  <c r="R28" i="38" s="1"/>
  <c r="R12" i="40"/>
  <c r="R28" i="40" s="1"/>
  <c r="T9" i="44"/>
  <c r="T25" i="44" s="1"/>
  <c r="T9" i="43"/>
  <c r="T25" i="43" s="1"/>
  <c r="T9" i="40"/>
  <c r="T25" i="40" s="1"/>
  <c r="T9" i="38"/>
  <c r="T25" i="38" s="1"/>
  <c r="Z9" i="44"/>
  <c r="Z25" i="44" s="1"/>
  <c r="Z9" i="43"/>
  <c r="Z25" i="43" s="1"/>
  <c r="Z9" i="40"/>
  <c r="Z25" i="40" s="1"/>
  <c r="Z9" i="38"/>
  <c r="Z25" i="38" s="1"/>
  <c r="B12" i="44" l="1"/>
  <c r="B28" i="44" s="1"/>
  <c r="B12" i="43"/>
  <c r="B28" i="43" s="1"/>
  <c r="B12" i="38"/>
  <c r="B28" i="38" s="1"/>
  <c r="B12" i="40"/>
  <c r="B28" i="40" s="1"/>
  <c r="Q14" i="44"/>
  <c r="Q30" i="44" s="1"/>
  <c r="Q14" i="43"/>
  <c r="Q30" i="43" s="1"/>
  <c r="Q14" i="40"/>
  <c r="Q30" i="40" s="1"/>
  <c r="Q12" i="41"/>
  <c r="Q24" i="41" s="1"/>
  <c r="Q14" i="38"/>
  <c r="Q30" i="38" s="1"/>
  <c r="W14" i="44"/>
  <c r="W30" i="44" s="1"/>
  <c r="W12" i="41"/>
  <c r="W24" i="41" s="1"/>
  <c r="W14" i="43"/>
  <c r="W30" i="43" s="1"/>
  <c r="W14" i="40"/>
  <c r="W30" i="40" s="1"/>
  <c r="W14" i="38"/>
  <c r="W30" i="38" s="1"/>
  <c r="R15" i="44"/>
  <c r="R31" i="44" s="1"/>
  <c r="R15" i="43"/>
  <c r="R31" i="43" s="1"/>
  <c r="R15" i="40"/>
  <c r="R31" i="40" s="1"/>
  <c r="R15" i="38"/>
  <c r="R31" i="38" s="1"/>
  <c r="S12" i="44"/>
  <c r="S28" i="44" s="1"/>
  <c r="S12" i="40"/>
  <c r="S28" i="40" s="1"/>
  <c r="S12" i="43"/>
  <c r="S28" i="43" s="1"/>
  <c r="S12" i="38"/>
  <c r="S28" i="38" s="1"/>
  <c r="S14" i="44"/>
  <c r="S30" i="44" s="1"/>
  <c r="S14" i="40"/>
  <c r="S30" i="40" s="1"/>
  <c r="S12" i="41"/>
  <c r="S24" i="41" s="1"/>
  <c r="S14" i="38"/>
  <c r="S30" i="38" s="1"/>
  <c r="S14" i="43"/>
  <c r="S30" i="43" s="1"/>
  <c r="U14" i="44"/>
  <c r="U30" i="44" s="1"/>
  <c r="U14" i="40"/>
  <c r="U30" i="40" s="1"/>
  <c r="U12" i="41"/>
  <c r="U24" i="41" s="1"/>
  <c r="U14" i="43"/>
  <c r="U30" i="43" s="1"/>
  <c r="U14" i="38"/>
  <c r="U30" i="38" s="1"/>
  <c r="X14" i="44"/>
  <c r="X30" i="44" s="1"/>
  <c r="X12" i="41"/>
  <c r="X24" i="41" s="1"/>
  <c r="X14" i="43"/>
  <c r="X30" i="43" s="1"/>
  <c r="X14" i="40"/>
  <c r="X30" i="40" s="1"/>
  <c r="X14" i="38"/>
  <c r="X30" i="38" s="1"/>
  <c r="Y14" i="44"/>
  <c r="Y30" i="44" s="1"/>
  <c r="Y14" i="43"/>
  <c r="Y30" i="43" s="1"/>
  <c r="Y14" i="40"/>
  <c r="Y30" i="40" s="1"/>
  <c r="Y12" i="41"/>
  <c r="Y24" i="41" s="1"/>
  <c r="Y14" i="38"/>
  <c r="Y30" i="38" s="1"/>
  <c r="U12" i="44"/>
  <c r="U28" i="44" s="1"/>
  <c r="U12" i="40"/>
  <c r="U28" i="40" s="1"/>
  <c r="U12" i="43"/>
  <c r="U28" i="43" s="1"/>
  <c r="U12" i="38"/>
  <c r="U28" i="38" s="1"/>
  <c r="V12" i="44"/>
  <c r="V28" i="44" s="1"/>
  <c r="V12" i="40"/>
  <c r="V28" i="40" s="1"/>
  <c r="V12" i="43"/>
  <c r="V28" i="43" s="1"/>
  <c r="V12" i="38"/>
  <c r="V28" i="38" s="1"/>
  <c r="E12" i="44"/>
  <c r="E28" i="44" s="1"/>
  <c r="E12" i="40"/>
  <c r="E28" i="40" s="1"/>
  <c r="E12" i="43"/>
  <c r="E28" i="43" s="1"/>
  <c r="E12" i="38"/>
  <c r="E28" i="38" s="1"/>
  <c r="C12" i="44"/>
  <c r="C28" i="44" s="1"/>
  <c r="C12" i="40"/>
  <c r="C28" i="40" s="1"/>
  <c r="C12" i="43"/>
  <c r="C28" i="43" s="1"/>
  <c r="C12" i="38"/>
  <c r="C28" i="38" s="1"/>
  <c r="D14" i="44"/>
  <c r="D30" i="44" s="1"/>
  <c r="D14" i="40"/>
  <c r="D30" i="40" s="1"/>
  <c r="D12" i="41"/>
  <c r="D24" i="41" s="1"/>
  <c r="D14" i="43"/>
  <c r="D30" i="43" s="1"/>
  <c r="D14" i="38"/>
  <c r="D30" i="38" s="1"/>
  <c r="T12" i="44"/>
  <c r="T28" i="44" s="1"/>
  <c r="T12" i="40"/>
  <c r="T28" i="40" s="1"/>
  <c r="T12" i="43"/>
  <c r="T28" i="43" s="1"/>
  <c r="T12" i="38"/>
  <c r="T28" i="38" s="1"/>
  <c r="D12" i="44"/>
  <c r="D28" i="44" s="1"/>
  <c r="D12" i="40"/>
  <c r="D28" i="40" s="1"/>
  <c r="D12" i="43"/>
  <c r="D28" i="43" s="1"/>
  <c r="D12" i="38"/>
  <c r="D28" i="38" s="1"/>
  <c r="P14" i="44"/>
  <c r="P30" i="44" s="1"/>
  <c r="P12" i="41"/>
  <c r="P24" i="41" s="1"/>
  <c r="P14" i="43"/>
  <c r="P30" i="43" s="1"/>
  <c r="P14" i="40"/>
  <c r="P30" i="40" s="1"/>
  <c r="P14" i="38"/>
  <c r="P30" i="38" s="1"/>
  <c r="N12" i="44"/>
  <c r="N28" i="44" s="1"/>
  <c r="N12" i="40"/>
  <c r="N28" i="40" s="1"/>
  <c r="N12" i="43"/>
  <c r="N28" i="43" s="1"/>
  <c r="N12" i="38"/>
  <c r="N28" i="38" s="1"/>
  <c r="V14" i="44"/>
  <c r="V30" i="44" s="1"/>
  <c r="V14" i="40"/>
  <c r="V30" i="40" s="1"/>
  <c r="V12" i="41"/>
  <c r="V24" i="41" s="1"/>
  <c r="V14" i="43"/>
  <c r="V30" i="43" s="1"/>
  <c r="V14" i="38"/>
  <c r="V30" i="38" s="1"/>
  <c r="F12" i="44"/>
  <c r="F28" i="44" s="1"/>
  <c r="F12" i="40"/>
  <c r="F28" i="40" s="1"/>
  <c r="F12" i="43"/>
  <c r="F28" i="43" s="1"/>
  <c r="F12" i="38"/>
  <c r="F28" i="38" s="1"/>
  <c r="C14" i="44"/>
  <c r="C30" i="44" s="1"/>
  <c r="C14" i="40"/>
  <c r="C30" i="40" s="1"/>
  <c r="C12" i="41"/>
  <c r="C24" i="41" s="1"/>
  <c r="C14" i="38"/>
  <c r="C30" i="38" s="1"/>
  <c r="C14" i="43"/>
  <c r="C30" i="43" s="1"/>
  <c r="H14" i="44"/>
  <c r="H30" i="44" s="1"/>
  <c r="H12" i="41"/>
  <c r="H24" i="41" s="1"/>
  <c r="H14" i="43"/>
  <c r="H30" i="43" s="1"/>
  <c r="H14" i="40"/>
  <c r="H30" i="40" s="1"/>
  <c r="H14" i="38"/>
  <c r="H30" i="38" s="1"/>
  <c r="H12" i="44"/>
  <c r="H28" i="44" s="1"/>
  <c r="H12" i="40"/>
  <c r="H28" i="40" s="1"/>
  <c r="H12" i="43"/>
  <c r="H28" i="43" s="1"/>
  <c r="H12" i="38"/>
  <c r="H28" i="38" s="1"/>
  <c r="P12" i="44"/>
  <c r="P28" i="44" s="1"/>
  <c r="P12" i="40"/>
  <c r="P28" i="40" s="1"/>
  <c r="P12" i="43"/>
  <c r="P28" i="43" s="1"/>
  <c r="P12" i="38"/>
  <c r="P28" i="38" s="1"/>
  <c r="O12" i="44"/>
  <c r="O28" i="44" s="1"/>
  <c r="O12" i="40"/>
  <c r="O28" i="40" s="1"/>
  <c r="O12" i="43"/>
  <c r="O28" i="43" s="1"/>
  <c r="O12" i="38"/>
  <c r="O28" i="38" s="1"/>
  <c r="K12" i="44"/>
  <c r="K28" i="44" s="1"/>
  <c r="K12" i="40"/>
  <c r="K28" i="40" s="1"/>
  <c r="K12" i="43"/>
  <c r="K28" i="43" s="1"/>
  <c r="K12" i="38"/>
  <c r="K28" i="38" s="1"/>
  <c r="L12" i="44"/>
  <c r="L28" i="44" s="1"/>
  <c r="L12" i="40"/>
  <c r="L28" i="40" s="1"/>
  <c r="L12" i="43"/>
  <c r="L28" i="43" s="1"/>
  <c r="L12" i="38"/>
  <c r="L28" i="38" s="1"/>
  <c r="Q12" i="44"/>
  <c r="Q28" i="44" s="1"/>
  <c r="Q12" i="43"/>
  <c r="Q28" i="43" s="1"/>
  <c r="Q12" i="40"/>
  <c r="Q28" i="40" s="1"/>
  <c r="Q12" i="38"/>
  <c r="Q28" i="38" s="1"/>
  <c r="M12" i="44"/>
  <c r="M28" i="44" s="1"/>
  <c r="M12" i="40"/>
  <c r="M28" i="40" s="1"/>
  <c r="M12" i="43"/>
  <c r="M28" i="43" s="1"/>
  <c r="M12" i="38"/>
  <c r="M28" i="38" s="1"/>
  <c r="W12" i="44"/>
  <c r="W28" i="44" s="1"/>
  <c r="W12" i="40"/>
  <c r="W28" i="40" s="1"/>
  <c r="W12" i="43"/>
  <c r="W28" i="43" s="1"/>
  <c r="W12" i="38"/>
  <c r="W28" i="38" s="1"/>
  <c r="T14" i="44"/>
  <c r="T30" i="44" s="1"/>
  <c r="T14" i="40"/>
  <c r="T30" i="40" s="1"/>
  <c r="T12" i="41"/>
  <c r="T24" i="41" s="1"/>
  <c r="T14" i="43"/>
  <c r="T30" i="43" s="1"/>
  <c r="T14" i="38"/>
  <c r="T30" i="38" s="1"/>
  <c r="K14" i="44"/>
  <c r="K30" i="44" s="1"/>
  <c r="K14" i="40"/>
  <c r="K30" i="40" s="1"/>
  <c r="K12" i="41"/>
  <c r="K24" i="41" s="1"/>
  <c r="K14" i="38"/>
  <c r="K30" i="38" s="1"/>
  <c r="K14" i="43"/>
  <c r="K30" i="43" s="1"/>
  <c r="I14" i="44"/>
  <c r="I30" i="44" s="1"/>
  <c r="I14" i="43"/>
  <c r="I30" i="43" s="1"/>
  <c r="I14" i="40"/>
  <c r="I30" i="40" s="1"/>
  <c r="I12" i="41"/>
  <c r="I24" i="41" s="1"/>
  <c r="I14" i="38"/>
  <c r="I30" i="38" s="1"/>
  <c r="Z14" i="44"/>
  <c r="Z30" i="44" s="1"/>
  <c r="Z14" i="43"/>
  <c r="Z30" i="43" s="1"/>
  <c r="Z14" i="40"/>
  <c r="Z30" i="40" s="1"/>
  <c r="Z14" i="38"/>
  <c r="Z30" i="38" s="1"/>
  <c r="Z12" i="41"/>
  <c r="Z24" i="41" s="1"/>
  <c r="L14" i="44"/>
  <c r="L30" i="44" s="1"/>
  <c r="L14" i="40"/>
  <c r="L30" i="40" s="1"/>
  <c r="L12" i="41"/>
  <c r="L24" i="41" s="1"/>
  <c r="L14" i="43"/>
  <c r="L30" i="43" s="1"/>
  <c r="L14" i="38"/>
  <c r="L30" i="38" s="1"/>
  <c r="G14" i="44"/>
  <c r="G30" i="44" s="1"/>
  <c r="G12" i="41"/>
  <c r="G24" i="41" s="1"/>
  <c r="G14" i="43"/>
  <c r="G30" i="43" s="1"/>
  <c r="G14" i="40"/>
  <c r="G30" i="40" s="1"/>
  <c r="G14" i="38"/>
  <c r="G30" i="38" s="1"/>
  <c r="F14" i="44"/>
  <c r="F30" i="44" s="1"/>
  <c r="F14" i="40"/>
  <c r="F30" i="40" s="1"/>
  <c r="F12" i="41"/>
  <c r="F24" i="41" s="1"/>
  <c r="F14" i="43"/>
  <c r="F30" i="43" s="1"/>
  <c r="F14" i="38"/>
  <c r="F30" i="38" s="1"/>
  <c r="I12" i="44"/>
  <c r="I28" i="44" s="1"/>
  <c r="I12" i="43"/>
  <c r="I28" i="43" s="1"/>
  <c r="I12" i="40"/>
  <c r="I28" i="40" s="1"/>
  <c r="I12" i="38"/>
  <c r="I28" i="38" s="1"/>
  <c r="X12" i="44"/>
  <c r="X28" i="44" s="1"/>
  <c r="X12" i="40"/>
  <c r="X28" i="40" s="1"/>
  <c r="X12" i="43"/>
  <c r="X28" i="43" s="1"/>
  <c r="X12" i="38"/>
  <c r="X28" i="38" s="1"/>
  <c r="B14" i="44"/>
  <c r="B30" i="44" s="1"/>
  <c r="B14" i="40"/>
  <c r="B30" i="40" s="1"/>
  <c r="B14" i="43"/>
  <c r="B30" i="43" s="1"/>
  <c r="B12" i="41"/>
  <c r="B24" i="41" s="1"/>
  <c r="B14" i="38"/>
  <c r="B30" i="38" s="1"/>
  <c r="G12" i="44"/>
  <c r="G28" i="44" s="1"/>
  <c r="G12" i="40"/>
  <c r="G28" i="40" s="1"/>
  <c r="G12" i="43"/>
  <c r="G28" i="43" s="1"/>
  <c r="G12" i="38"/>
  <c r="G28" i="38" s="1"/>
  <c r="N14" i="44"/>
  <c r="N30" i="44" s="1"/>
  <c r="N14" i="40"/>
  <c r="N30" i="40" s="1"/>
  <c r="N12" i="41"/>
  <c r="N24" i="41" s="1"/>
  <c r="N14" i="43"/>
  <c r="N30" i="43" s="1"/>
  <c r="N14" i="38"/>
  <c r="N30" i="38" s="1"/>
  <c r="O14" i="44"/>
  <c r="O30" i="44" s="1"/>
  <c r="O12" i="41"/>
  <c r="O24" i="41" s="1"/>
  <c r="O14" i="43"/>
  <c r="O30" i="43" s="1"/>
  <c r="O14" i="40"/>
  <c r="O30" i="40" s="1"/>
  <c r="O14" i="38"/>
  <c r="O30" i="38" s="1"/>
  <c r="M14" i="44"/>
  <c r="M30" i="44" s="1"/>
  <c r="M14" i="40"/>
  <c r="M30" i="40" s="1"/>
  <c r="M12" i="41"/>
  <c r="M24" i="41" s="1"/>
  <c r="M14" i="43"/>
  <c r="M30" i="43" s="1"/>
  <c r="M14" i="38"/>
  <c r="M30" i="38" s="1"/>
  <c r="Y12" i="44"/>
  <c r="Y28" i="44" s="1"/>
  <c r="Y12" i="43"/>
  <c r="Y28" i="43" s="1"/>
  <c r="Y12" i="40"/>
  <c r="Y28" i="40" s="1"/>
  <c r="Y12" i="38"/>
  <c r="Y28" i="38" s="1"/>
  <c r="Z12" i="44"/>
  <c r="Z28" i="44" s="1"/>
  <c r="Z12" i="43"/>
  <c r="Z28" i="43" s="1"/>
  <c r="Z12" i="40"/>
  <c r="Z28" i="40" s="1"/>
  <c r="Z12" i="38"/>
  <c r="Z28" i="38" s="1"/>
  <c r="J14" i="44"/>
  <c r="J30" i="44" s="1"/>
  <c r="J14" i="40"/>
  <c r="J30" i="40" s="1"/>
  <c r="J14" i="43"/>
  <c r="J30" i="43" s="1"/>
  <c r="J12" i="41"/>
  <c r="J24" i="41" s="1"/>
  <c r="J14" i="38"/>
  <c r="J30" i="38" s="1"/>
  <c r="E14" i="44"/>
  <c r="E30" i="44" s="1"/>
  <c r="E14" i="40"/>
  <c r="E30" i="40" s="1"/>
  <c r="E12" i="41"/>
  <c r="E24" i="41" s="1"/>
  <c r="E14" i="43"/>
  <c r="E30" i="43" s="1"/>
  <c r="E14" i="38"/>
  <c r="E30" i="38" s="1"/>
  <c r="J12" i="44"/>
  <c r="J28" i="44" s="1"/>
  <c r="J12" i="43"/>
  <c r="J28" i="43" s="1"/>
  <c r="J12" i="38"/>
  <c r="J28" i="38" s="1"/>
  <c r="J12" i="40"/>
  <c r="J28" i="40" s="1"/>
  <c r="R17" i="44"/>
  <c r="R33" i="44" s="1"/>
  <c r="R17" i="40"/>
  <c r="R33" i="40" s="1"/>
  <c r="R17" i="43"/>
  <c r="R33" i="43" s="1"/>
  <c r="R14" i="41"/>
  <c r="R26" i="41" s="1"/>
  <c r="R17" i="38"/>
  <c r="R33" i="38" s="1"/>
  <c r="L15" i="44" l="1"/>
  <c r="L31" i="44" s="1"/>
  <c r="L15" i="40"/>
  <c r="L31" i="40" s="1"/>
  <c r="L15" i="43"/>
  <c r="L31" i="43" s="1"/>
  <c r="L15" i="38"/>
  <c r="L31" i="38" s="1"/>
  <c r="K15" i="44"/>
  <c r="K31" i="44" s="1"/>
  <c r="K15" i="40"/>
  <c r="K31" i="40" s="1"/>
  <c r="K15" i="43"/>
  <c r="K31" i="43" s="1"/>
  <c r="K15" i="38"/>
  <c r="K31" i="38" s="1"/>
  <c r="P17" i="44"/>
  <c r="P33" i="44" s="1"/>
  <c r="P17" i="43"/>
  <c r="P33" i="43" s="1"/>
  <c r="P17" i="40"/>
  <c r="P33" i="40" s="1"/>
  <c r="P14" i="41"/>
  <c r="P26" i="41" s="1"/>
  <c r="P17" i="38"/>
  <c r="P33" i="38" s="1"/>
  <c r="W17" i="44"/>
  <c r="W33" i="44" s="1"/>
  <c r="W17" i="43"/>
  <c r="W33" i="43" s="1"/>
  <c r="W17" i="40"/>
  <c r="W33" i="40" s="1"/>
  <c r="W14" i="41"/>
  <c r="W26" i="41" s="1"/>
  <c r="W17" i="38"/>
  <c r="W33" i="38" s="1"/>
  <c r="H15" i="44"/>
  <c r="H31" i="44" s="1"/>
  <c r="H15" i="43"/>
  <c r="H31" i="43" s="1"/>
  <c r="H15" i="40"/>
  <c r="H31" i="40" s="1"/>
  <c r="H15" i="38"/>
  <c r="H31" i="38" s="1"/>
  <c r="C15" i="44"/>
  <c r="C31" i="44" s="1"/>
  <c r="C15" i="40"/>
  <c r="C31" i="40" s="1"/>
  <c r="C15" i="43"/>
  <c r="C31" i="43" s="1"/>
  <c r="C15" i="38"/>
  <c r="C31" i="38" s="1"/>
  <c r="K17" i="44"/>
  <c r="K33" i="44" s="1"/>
  <c r="K17" i="43"/>
  <c r="K33" i="43" s="1"/>
  <c r="K14" i="41"/>
  <c r="K26" i="41" s="1"/>
  <c r="K17" i="40"/>
  <c r="K33" i="40" s="1"/>
  <c r="K17" i="38"/>
  <c r="K33" i="38" s="1"/>
  <c r="Q17" i="44"/>
  <c r="Q33" i="44" s="1"/>
  <c r="Q17" i="40"/>
  <c r="Q33" i="40" s="1"/>
  <c r="Q17" i="43"/>
  <c r="Q33" i="43" s="1"/>
  <c r="Q14" i="41"/>
  <c r="Q26" i="41" s="1"/>
  <c r="Q17" i="38"/>
  <c r="Q33" i="38" s="1"/>
  <c r="N17" i="44"/>
  <c r="N33" i="44" s="1"/>
  <c r="N14" i="41"/>
  <c r="N26" i="41" s="1"/>
  <c r="N17" i="40"/>
  <c r="N33" i="40" s="1"/>
  <c r="N17" i="43"/>
  <c r="N33" i="43" s="1"/>
  <c r="N17" i="38"/>
  <c r="N33" i="38" s="1"/>
  <c r="T17" i="44"/>
  <c r="T33" i="44" s="1"/>
  <c r="T14" i="41"/>
  <c r="T26" i="41" s="1"/>
  <c r="T17" i="43"/>
  <c r="T33" i="43" s="1"/>
  <c r="T17" i="40"/>
  <c r="T33" i="40" s="1"/>
  <c r="T17" i="38"/>
  <c r="T33" i="38" s="1"/>
  <c r="Y15" i="44"/>
  <c r="Y31" i="44" s="1"/>
  <c r="Y15" i="43"/>
  <c r="Y31" i="43" s="1"/>
  <c r="Y15" i="40"/>
  <c r="Y31" i="40" s="1"/>
  <c r="Y15" i="38"/>
  <c r="Y31" i="38" s="1"/>
  <c r="X15" i="44"/>
  <c r="X31" i="44" s="1"/>
  <c r="X15" i="43"/>
  <c r="X31" i="43" s="1"/>
  <c r="X15" i="40"/>
  <c r="X31" i="40" s="1"/>
  <c r="X15" i="38"/>
  <c r="X31" i="38" s="1"/>
  <c r="N15" i="44"/>
  <c r="N31" i="44" s="1"/>
  <c r="N15" i="43"/>
  <c r="N31" i="43" s="1"/>
  <c r="N15" i="38"/>
  <c r="N31" i="38" s="1"/>
  <c r="N15" i="40"/>
  <c r="N31" i="40" s="1"/>
  <c r="Z15" i="44"/>
  <c r="Z31" i="44" s="1"/>
  <c r="Z15" i="43"/>
  <c r="Z31" i="43" s="1"/>
  <c r="Z15" i="40"/>
  <c r="Z31" i="40" s="1"/>
  <c r="Z15" i="38"/>
  <c r="Z31" i="38" s="1"/>
  <c r="S15" i="44"/>
  <c r="S31" i="44" s="1"/>
  <c r="S15" i="43"/>
  <c r="S31" i="43" s="1"/>
  <c r="S15" i="40"/>
  <c r="S31" i="40" s="1"/>
  <c r="S15" i="38"/>
  <c r="S31" i="38" s="1"/>
  <c r="J17" i="44"/>
  <c r="J33" i="44" s="1"/>
  <c r="J17" i="40"/>
  <c r="J33" i="40" s="1"/>
  <c r="J17" i="43"/>
  <c r="J33" i="43" s="1"/>
  <c r="J14" i="41"/>
  <c r="J26" i="41" s="1"/>
  <c r="J17" i="38"/>
  <c r="J33" i="38" s="1"/>
  <c r="E17" i="44"/>
  <c r="E33" i="44" s="1"/>
  <c r="E14" i="41"/>
  <c r="E26" i="41" s="1"/>
  <c r="E17" i="40"/>
  <c r="E33" i="40" s="1"/>
  <c r="E17" i="43"/>
  <c r="E33" i="43" s="1"/>
  <c r="E17" i="38"/>
  <c r="E33" i="38" s="1"/>
  <c r="F17" i="44"/>
  <c r="F33" i="44" s="1"/>
  <c r="F14" i="41"/>
  <c r="F26" i="41" s="1"/>
  <c r="F17" i="40"/>
  <c r="F33" i="40" s="1"/>
  <c r="F17" i="43"/>
  <c r="F33" i="43" s="1"/>
  <c r="F17" i="38"/>
  <c r="F33" i="38" s="1"/>
  <c r="C17" i="44"/>
  <c r="C33" i="44" s="1"/>
  <c r="C17" i="43"/>
  <c r="C33" i="43" s="1"/>
  <c r="C14" i="41"/>
  <c r="C26" i="41" s="1"/>
  <c r="C17" i="40"/>
  <c r="C33" i="40" s="1"/>
  <c r="C17" i="38"/>
  <c r="C33" i="38" s="1"/>
  <c r="D15" i="44"/>
  <c r="D31" i="44" s="1"/>
  <c r="D15" i="40"/>
  <c r="D31" i="40" s="1"/>
  <c r="D15" i="43"/>
  <c r="D31" i="43" s="1"/>
  <c r="D15" i="38"/>
  <c r="D31" i="38" s="1"/>
  <c r="L17" i="44"/>
  <c r="L33" i="44" s="1"/>
  <c r="L17" i="43"/>
  <c r="L33" i="43" s="1"/>
  <c r="L14" i="41"/>
  <c r="L26" i="41" s="1"/>
  <c r="L17" i="38"/>
  <c r="L33" i="38" s="1"/>
  <c r="L17" i="40"/>
  <c r="L33" i="40" s="1"/>
  <c r="I17" i="44"/>
  <c r="I33" i="44" s="1"/>
  <c r="I17" i="40"/>
  <c r="I33" i="40" s="1"/>
  <c r="I17" i="43"/>
  <c r="I33" i="43" s="1"/>
  <c r="I14" i="41"/>
  <c r="I26" i="41" s="1"/>
  <c r="I17" i="38"/>
  <c r="I33" i="38" s="1"/>
  <c r="M17" i="44"/>
  <c r="M33" i="44" s="1"/>
  <c r="M17" i="43"/>
  <c r="M33" i="43" s="1"/>
  <c r="M14" i="41"/>
  <c r="M26" i="41" s="1"/>
  <c r="M17" i="40"/>
  <c r="M33" i="40" s="1"/>
  <c r="M17" i="38"/>
  <c r="M33" i="38" s="1"/>
  <c r="M15" i="44"/>
  <c r="M31" i="44" s="1"/>
  <c r="M15" i="43"/>
  <c r="M31" i="43" s="1"/>
  <c r="M15" i="40"/>
  <c r="M31" i="40" s="1"/>
  <c r="M15" i="38"/>
  <c r="M31" i="38" s="1"/>
  <c r="V17" i="44"/>
  <c r="V33" i="44" s="1"/>
  <c r="V14" i="41"/>
  <c r="V26" i="41" s="1"/>
  <c r="V17" i="43"/>
  <c r="V33" i="43" s="1"/>
  <c r="V17" i="40"/>
  <c r="V33" i="40" s="1"/>
  <c r="V17" i="38"/>
  <c r="V33" i="38" s="1"/>
  <c r="U17" i="44"/>
  <c r="U33" i="44" s="1"/>
  <c r="U14" i="41"/>
  <c r="U26" i="41" s="1"/>
  <c r="U17" i="43"/>
  <c r="U33" i="43" s="1"/>
  <c r="U17" i="40"/>
  <c r="U33" i="40" s="1"/>
  <c r="U17" i="38"/>
  <c r="U33" i="38" s="1"/>
  <c r="E15" i="44"/>
  <c r="E31" i="44" s="1"/>
  <c r="E15" i="43"/>
  <c r="E31" i="43" s="1"/>
  <c r="E15" i="40"/>
  <c r="E31" i="40" s="1"/>
  <c r="E15" i="38"/>
  <c r="E31" i="38" s="1"/>
  <c r="G15" i="44"/>
  <c r="G31" i="44" s="1"/>
  <c r="G15" i="43"/>
  <c r="G31" i="43" s="1"/>
  <c r="G15" i="40"/>
  <c r="G31" i="40" s="1"/>
  <c r="G15" i="38"/>
  <c r="G31" i="38" s="1"/>
  <c r="G17" i="44"/>
  <c r="G33" i="44" s="1"/>
  <c r="G17" i="40"/>
  <c r="G33" i="40" s="1"/>
  <c r="G17" i="43"/>
  <c r="G33" i="43" s="1"/>
  <c r="G14" i="41"/>
  <c r="G26" i="41" s="1"/>
  <c r="G17" i="38"/>
  <c r="G33" i="38" s="1"/>
  <c r="B17" i="44"/>
  <c r="B33" i="44" s="1"/>
  <c r="B17" i="40"/>
  <c r="B33" i="40" s="1"/>
  <c r="B17" i="43"/>
  <c r="B33" i="43" s="1"/>
  <c r="B14" i="41"/>
  <c r="B26" i="41" s="1"/>
  <c r="B17" i="38"/>
  <c r="B33" i="38" s="1"/>
  <c r="O15" i="44"/>
  <c r="O31" i="44" s="1"/>
  <c r="O15" i="43"/>
  <c r="O31" i="43" s="1"/>
  <c r="O15" i="40"/>
  <c r="O31" i="40" s="1"/>
  <c r="O15" i="38"/>
  <c r="O31" i="38" s="1"/>
  <c r="J15" i="44"/>
  <c r="J31" i="44" s="1"/>
  <c r="J15" i="43"/>
  <c r="J31" i="43" s="1"/>
  <c r="J15" i="40"/>
  <c r="J31" i="40" s="1"/>
  <c r="J15" i="38"/>
  <c r="J31" i="38" s="1"/>
  <c r="P15" i="44"/>
  <c r="P31" i="44" s="1"/>
  <c r="P15" i="43"/>
  <c r="P31" i="43" s="1"/>
  <c r="P15" i="40"/>
  <c r="P31" i="40" s="1"/>
  <c r="P15" i="38"/>
  <c r="P31" i="38" s="1"/>
  <c r="Q15" i="44"/>
  <c r="Q31" i="44" s="1"/>
  <c r="Q15" i="43"/>
  <c r="Q31" i="43" s="1"/>
  <c r="Q15" i="40"/>
  <c r="Q31" i="40" s="1"/>
  <c r="Q15" i="38"/>
  <c r="Q31" i="38" s="1"/>
  <c r="R18" i="44"/>
  <c r="R34" i="44" s="1"/>
  <c r="R18" i="43"/>
  <c r="R34" i="43" s="1"/>
  <c r="R18" i="40"/>
  <c r="R34" i="40" s="1"/>
  <c r="R18" i="38"/>
  <c r="R34" i="38" s="1"/>
  <c r="T15" i="44"/>
  <c r="T31" i="44" s="1"/>
  <c r="T15" i="40"/>
  <c r="T31" i="40" s="1"/>
  <c r="T15" i="43"/>
  <c r="T31" i="43" s="1"/>
  <c r="T15" i="38"/>
  <c r="T31" i="38" s="1"/>
  <c r="Y17" i="44"/>
  <c r="Y33" i="44" s="1"/>
  <c r="Y17" i="40"/>
  <c r="Y33" i="40" s="1"/>
  <c r="Y14" i="41"/>
  <c r="Y26" i="41" s="1"/>
  <c r="Y17" i="43"/>
  <c r="Y33" i="43" s="1"/>
  <c r="Y17" i="38"/>
  <c r="Y33" i="38" s="1"/>
  <c r="X17" i="44"/>
  <c r="X33" i="44" s="1"/>
  <c r="X17" i="43"/>
  <c r="X33" i="43" s="1"/>
  <c r="X17" i="40"/>
  <c r="X33" i="40" s="1"/>
  <c r="X14" i="41"/>
  <c r="X26" i="41" s="1"/>
  <c r="X17" i="38"/>
  <c r="X33" i="38" s="1"/>
  <c r="V15" i="44"/>
  <c r="V31" i="44" s="1"/>
  <c r="V15" i="43"/>
  <c r="V31" i="43" s="1"/>
  <c r="V15" i="38"/>
  <c r="V31" i="38" s="1"/>
  <c r="V15" i="40"/>
  <c r="V31" i="40" s="1"/>
  <c r="Z17" i="44"/>
  <c r="Z33" i="44" s="1"/>
  <c r="Z17" i="40"/>
  <c r="Z33" i="40" s="1"/>
  <c r="Z14" i="41"/>
  <c r="Z26" i="41" s="1"/>
  <c r="Z17" i="38"/>
  <c r="Z33" i="38" s="1"/>
  <c r="Z17" i="43"/>
  <c r="Z33" i="43" s="1"/>
  <c r="H17" i="44"/>
  <c r="H33" i="44" s="1"/>
  <c r="H17" i="43"/>
  <c r="H33" i="43" s="1"/>
  <c r="H17" i="40"/>
  <c r="H33" i="40" s="1"/>
  <c r="H14" i="41"/>
  <c r="H26" i="41" s="1"/>
  <c r="H17" i="38"/>
  <c r="H33" i="38" s="1"/>
  <c r="F15" i="44"/>
  <c r="F31" i="44" s="1"/>
  <c r="F15" i="43"/>
  <c r="F31" i="43" s="1"/>
  <c r="F15" i="38"/>
  <c r="F31" i="38" s="1"/>
  <c r="F15" i="40"/>
  <c r="F31" i="40" s="1"/>
  <c r="D17" i="44"/>
  <c r="D33" i="44" s="1"/>
  <c r="D14" i="41"/>
  <c r="D26" i="41" s="1"/>
  <c r="D17" i="43"/>
  <c r="D33" i="43" s="1"/>
  <c r="D17" i="40"/>
  <c r="D33" i="40" s="1"/>
  <c r="D17" i="38"/>
  <c r="D33" i="38" s="1"/>
  <c r="B15" i="44"/>
  <c r="B31" i="44" s="1"/>
  <c r="B15" i="40"/>
  <c r="B31" i="40" s="1"/>
  <c r="B15" i="43"/>
  <c r="B31" i="43" s="1"/>
  <c r="B15" i="38"/>
  <c r="B31" i="38" s="1"/>
  <c r="I15" i="44"/>
  <c r="I31" i="44" s="1"/>
  <c r="I15" i="43"/>
  <c r="I31" i="43" s="1"/>
  <c r="I15" i="40"/>
  <c r="I31" i="40" s="1"/>
  <c r="I15" i="38"/>
  <c r="I31" i="38" s="1"/>
  <c r="O17" i="44"/>
  <c r="O33" i="44" s="1"/>
  <c r="O17" i="40"/>
  <c r="O33" i="40" s="1"/>
  <c r="O14" i="41"/>
  <c r="O26" i="41" s="1"/>
  <c r="O17" i="43"/>
  <c r="O33" i="43" s="1"/>
  <c r="O17" i="38"/>
  <c r="O33" i="38" s="1"/>
  <c r="U15" i="44"/>
  <c r="U31" i="44" s="1"/>
  <c r="U15" i="40"/>
  <c r="U31" i="40" s="1"/>
  <c r="U15" i="43"/>
  <c r="U31" i="43" s="1"/>
  <c r="U15" i="38"/>
  <c r="U31" i="38" s="1"/>
  <c r="S17" i="44"/>
  <c r="S33" i="44" s="1"/>
  <c r="S17" i="43"/>
  <c r="S33" i="43" s="1"/>
  <c r="S14" i="41"/>
  <c r="S26" i="41" s="1"/>
  <c r="S17" i="40"/>
  <c r="S33" i="40" s="1"/>
  <c r="S17" i="38"/>
  <c r="S33" i="38" s="1"/>
  <c r="W15" i="44"/>
  <c r="W31" i="44" s="1"/>
  <c r="W15" i="43"/>
  <c r="W31" i="43" s="1"/>
  <c r="W15" i="40"/>
  <c r="W31" i="40" s="1"/>
  <c r="W15" i="38"/>
  <c r="W31" i="38" s="1"/>
  <c r="J18" i="44" l="1"/>
  <c r="J34" i="44" s="1"/>
  <c r="J18" i="43"/>
  <c r="J34" i="43" s="1"/>
  <c r="J18" i="40"/>
  <c r="J34" i="40" s="1"/>
  <c r="J18" i="38"/>
  <c r="J34" i="38" s="1"/>
  <c r="Q18" i="44"/>
  <c r="Q34" i="44" s="1"/>
  <c r="Q18" i="43"/>
  <c r="Q34" i="43" s="1"/>
  <c r="Q18" i="40"/>
  <c r="Q34" i="40" s="1"/>
  <c r="Q18" i="38"/>
  <c r="Q34" i="38" s="1"/>
  <c r="S18" i="44"/>
  <c r="S34" i="44" s="1"/>
  <c r="S18" i="43"/>
  <c r="S34" i="43" s="1"/>
  <c r="S18" i="40"/>
  <c r="S34" i="40" s="1"/>
  <c r="S18" i="38"/>
  <c r="S34" i="38" s="1"/>
  <c r="T18" i="44"/>
  <c r="T34" i="44" s="1"/>
  <c r="T18" i="43"/>
  <c r="T34" i="43" s="1"/>
  <c r="T18" i="40"/>
  <c r="T34" i="40" s="1"/>
  <c r="T18" i="38"/>
  <c r="T34" i="38" s="1"/>
  <c r="G18" i="44"/>
  <c r="G34" i="44" s="1"/>
  <c r="G18" i="43"/>
  <c r="G34" i="43" s="1"/>
  <c r="G18" i="40"/>
  <c r="G34" i="40" s="1"/>
  <c r="G18" i="38"/>
  <c r="G34" i="38" s="1"/>
  <c r="F18" i="44"/>
  <c r="F34" i="44" s="1"/>
  <c r="F18" i="43"/>
  <c r="F34" i="43" s="1"/>
  <c r="F18" i="40"/>
  <c r="F34" i="40" s="1"/>
  <c r="F18" i="38"/>
  <c r="F34" i="38" s="1"/>
  <c r="E18" i="44"/>
  <c r="E34" i="44" s="1"/>
  <c r="E18" i="43"/>
  <c r="E34" i="43" s="1"/>
  <c r="E18" i="40"/>
  <c r="E34" i="40" s="1"/>
  <c r="E18" i="38"/>
  <c r="E34" i="38" s="1"/>
  <c r="I18" i="44"/>
  <c r="I34" i="44" s="1"/>
  <c r="I18" i="43"/>
  <c r="I34" i="43" s="1"/>
  <c r="I18" i="40"/>
  <c r="I34" i="40" s="1"/>
  <c r="I18" i="38"/>
  <c r="I34" i="38" s="1"/>
  <c r="Z18" i="44"/>
  <c r="Z34" i="44" s="1"/>
  <c r="Z18" i="43"/>
  <c r="Z34" i="43" s="1"/>
  <c r="Z18" i="38"/>
  <c r="Z34" i="38" s="1"/>
  <c r="Z18" i="40"/>
  <c r="Z34" i="40" s="1"/>
  <c r="D18" i="44"/>
  <c r="D34" i="44" s="1"/>
  <c r="D18" i="43"/>
  <c r="D34" i="43" s="1"/>
  <c r="D18" i="40"/>
  <c r="D34" i="40" s="1"/>
  <c r="D18" i="38"/>
  <c r="D34" i="38" s="1"/>
  <c r="N18" i="44"/>
  <c r="N34" i="44" s="1"/>
  <c r="N18" i="40"/>
  <c r="N34" i="40" s="1"/>
  <c r="N18" i="43"/>
  <c r="N34" i="43" s="1"/>
  <c r="N18" i="38"/>
  <c r="N34" i="38" s="1"/>
  <c r="X18" i="44"/>
  <c r="X34" i="44" s="1"/>
  <c r="X18" i="40"/>
  <c r="X34" i="40" s="1"/>
  <c r="X18" i="43"/>
  <c r="X34" i="43" s="1"/>
  <c r="X18" i="38"/>
  <c r="X34" i="38" s="1"/>
  <c r="W18" i="44"/>
  <c r="W34" i="44" s="1"/>
  <c r="W18" i="43"/>
  <c r="W34" i="43" s="1"/>
  <c r="W18" i="40"/>
  <c r="W34" i="40" s="1"/>
  <c r="W18" i="38"/>
  <c r="W34" i="38" s="1"/>
  <c r="B18" i="44"/>
  <c r="B34" i="44" s="1"/>
  <c r="B18" i="43"/>
  <c r="B34" i="43" s="1"/>
  <c r="B18" i="40"/>
  <c r="B34" i="40" s="1"/>
  <c r="B18" i="38"/>
  <c r="B34" i="38" s="1"/>
  <c r="P18" i="44"/>
  <c r="P34" i="44" s="1"/>
  <c r="P18" i="40"/>
  <c r="P34" i="40" s="1"/>
  <c r="P18" i="43"/>
  <c r="P34" i="43" s="1"/>
  <c r="P18" i="38"/>
  <c r="P34" i="38" s="1"/>
  <c r="L18" i="44"/>
  <c r="L34" i="44" s="1"/>
  <c r="L18" i="40"/>
  <c r="L34" i="40" s="1"/>
  <c r="L18" i="38"/>
  <c r="L34" i="38" s="1"/>
  <c r="L18" i="43"/>
  <c r="L34" i="43" s="1"/>
  <c r="M18" i="44"/>
  <c r="M34" i="44" s="1"/>
  <c r="M18" i="40"/>
  <c r="M34" i="40" s="1"/>
  <c r="M18" i="43"/>
  <c r="M34" i="43" s="1"/>
  <c r="M18" i="38"/>
  <c r="M34" i="38" s="1"/>
  <c r="O18" i="44"/>
  <c r="O34" i="44" s="1"/>
  <c r="O18" i="43"/>
  <c r="O34" i="43" s="1"/>
  <c r="O18" i="40"/>
  <c r="O34" i="40" s="1"/>
  <c r="O18" i="38"/>
  <c r="O34" i="38" s="1"/>
  <c r="Y18" i="44"/>
  <c r="Y34" i="44" s="1"/>
  <c r="Y18" i="43"/>
  <c r="Y34" i="43" s="1"/>
  <c r="Y18" i="40"/>
  <c r="Y34" i="40" s="1"/>
  <c r="Y18" i="38"/>
  <c r="Y34" i="38" s="1"/>
  <c r="V18" i="44"/>
  <c r="V34" i="44" s="1"/>
  <c r="V18" i="40"/>
  <c r="V34" i="40" s="1"/>
  <c r="V18" i="38"/>
  <c r="V34" i="38" s="1"/>
  <c r="V18" i="43"/>
  <c r="V34" i="43" s="1"/>
  <c r="H18" i="44"/>
  <c r="H34" i="44" s="1"/>
  <c r="H18" i="40"/>
  <c r="H34" i="40" s="1"/>
  <c r="H18" i="43"/>
  <c r="H34" i="43" s="1"/>
  <c r="H18" i="38"/>
  <c r="H34" i="38" s="1"/>
  <c r="C18" i="44"/>
  <c r="C34" i="44" s="1"/>
  <c r="C18" i="43"/>
  <c r="C34" i="43" s="1"/>
  <c r="C18" i="40"/>
  <c r="C34" i="40" s="1"/>
  <c r="C18" i="38"/>
  <c r="C34" i="38" s="1"/>
  <c r="K18" i="44"/>
  <c r="K34" i="44" s="1"/>
  <c r="K18" i="40"/>
  <c r="K34" i="40" s="1"/>
  <c r="K18" i="43"/>
  <c r="K34" i="43" s="1"/>
  <c r="K18" i="38"/>
  <c r="K34" i="38" s="1"/>
  <c r="U18" i="44"/>
  <c r="U34" i="44" s="1"/>
  <c r="U18" i="40"/>
  <c r="U34" i="40" s="1"/>
  <c r="U18" i="43"/>
  <c r="U34" i="43" s="1"/>
  <c r="U18" i="38"/>
  <c r="U34" i="38" s="1"/>
</calcChain>
</file>

<file path=xl/sharedStrings.xml><?xml version="1.0" encoding="utf-8"?>
<sst xmlns="http://schemas.openxmlformats.org/spreadsheetml/2006/main" count="2455" uniqueCount="222">
  <si>
    <t>C завтраками/ Bed and breakfast</t>
  </si>
  <si>
    <t>Открытые тарифы/ Open rates</t>
  </si>
  <si>
    <t>Нетто тарифы/ Net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</si>
  <si>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</si>
  <si>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</si>
  <si>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</si>
  <si>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</si>
  <si>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НДС 20% (в рублях) за номер в сутки/ VAT 20%</t>
  </si>
  <si>
    <t>Условия аннуляции/ Cancellation policy:</t>
  </si>
  <si>
    <t>Люкс/ Suite</t>
  </si>
  <si>
    <t>Тариф "C завтраками"/ "Bed and breakfast" rates</t>
  </si>
  <si>
    <t>Стандарт с одной большой кроватью/с двумя раздельными кроватями/ Standart (king, twin)</t>
  </si>
  <si>
    <t>Стандартный номер с одной большой кроватью и видом на горы/ Standartd with mountain view (king, twin)</t>
  </si>
  <si>
    <t>Люкс Супериор/ Superior Suite</t>
  </si>
  <si>
    <t>Новотель Конгресс Красная Поляна 4*/ Novotel Congress Krasnaya Polyana 4*</t>
  </si>
  <si>
    <t>Тариф "Без питания"/ "Room only" rates</t>
  </si>
  <si>
    <t xml:space="preserve">Тариф "Раннее бронирование" на базе завтраков/ "Early booking" rates (BB)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</si>
  <si>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</si>
  <si>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t>Условия/ Conditions:</t>
  </si>
  <si>
    <t xml:space="preserve">
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</si>
  <si>
    <t>Открытые тарифы/ Open rates -10%</t>
  </si>
  <si>
    <t>отдыхай и катай</t>
  </si>
  <si>
    <t>Мин срок бронирования до заезда: 3 дня/ Min. Booking period before arrival: 3 days.</t>
  </si>
  <si>
    <t>Специальное предложение "Отдыхай и катай"  / Special offer "Rest and Ski"</t>
  </si>
  <si>
    <t xml:space="preserve">NETTO  RATES </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</si>
  <si>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</si>
  <si>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</si>
  <si>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t>Условия / Conditions:</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</si>
  <si>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</si>
  <si>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r>
      <rPr>
        <sz val="9"/>
        <color theme="1"/>
        <rFont val="Times New Roman"/>
        <family val="1"/>
      </rPr>
      <t>Период бронирования</t>
    </r>
    <r>
      <rPr>
        <b/>
        <sz val="9"/>
        <color theme="1"/>
        <rFont val="Times New Roman"/>
        <family val="1"/>
        <charset val="204"/>
      </rPr>
      <t xml:space="preserve">: 21.02.2022 - 10.04.2022 /  </t>
    </r>
    <r>
      <rPr>
        <sz val="9"/>
        <color theme="1"/>
        <rFont val="Times New Roman"/>
        <family val="1"/>
      </rPr>
      <t>Period of sales</t>
    </r>
    <r>
      <rPr>
        <b/>
        <sz val="9"/>
        <color theme="1"/>
        <rFont val="Times New Roman"/>
        <family val="1"/>
        <charset val="204"/>
      </rPr>
      <t>: 21.02.2022 - 10.04.2022</t>
    </r>
  </si>
  <si>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</si>
  <si>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Бесплатное размещение 2 детей возрастом до 12 лет, включая завтрак и доп.место /  Free accommodation for 2 children under 12 years old, including breakfast and extra bed.</t>
  </si>
  <si>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</si>
  <si>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</si>
  <si>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</si>
  <si>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</si>
  <si>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</si>
  <si>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</si>
  <si>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</si>
  <si>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</si>
  <si>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</si>
  <si>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</si>
  <si>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</si>
  <si>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</si>
  <si>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</si>
  <si>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</si>
  <si>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</si>
  <si>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</si>
  <si>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Специальный тариф "Весенние каникулы" / Special offer "Spring holidays"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</si>
  <si>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</si>
  <si>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</si>
  <si>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t>Открытый тариф "Зарядись Энергией Гор"</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</si>
  <si>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</si>
  <si>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</si>
  <si>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Купонная книга с 11 бесплатными активностями курорта и скидками на другие акции</t>
  </si>
  <si>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</si>
  <si>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</si>
  <si>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</si>
  <si>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</si>
  <si>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</si>
  <si>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</si>
  <si>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</si>
  <si>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</si>
  <si>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</si>
  <si>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</si>
  <si>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</si>
  <si>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</si>
  <si>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</si>
  <si>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</si>
  <si>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</si>
  <si>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</si>
  <si>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</si>
  <si>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</si>
  <si>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 xml:space="preserve">10.  Восхождение на пик Черной Пирамиды / Climbing the peak of the Black Pyramid
</t>
  </si>
  <si>
    <t>Новотель Красная Поляна 4*/ Novotel Krasnaya Polyana 4*</t>
  </si>
  <si>
    <t>в том числе НДС, предусмотренный НК РФ</t>
  </si>
  <si>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05.08.2022 - 29.11.20212</t>
    </r>
  </si>
  <si>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</si>
  <si>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</si>
  <si>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</si>
  <si>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</si>
  <si>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</si>
  <si>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</si>
  <si>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Специальный тариф "Осенние каникулы" / Special offer "Autumn holidays"</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</si>
  <si>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1300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1300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1300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</si>
  <si>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</si>
  <si>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Люкс Джуниор / Junior Suite</t>
  </si>
  <si>
    <r>
      <rPr>
        <b/>
        <sz val="9"/>
        <rFont val="Times New Roman"/>
        <family val="1"/>
        <charset val="204"/>
      </rPr>
      <t>Период продажи:</t>
    </r>
    <r>
      <rPr>
        <sz val="9"/>
        <rFont val="Times New Roman"/>
        <family val="1"/>
        <charset val="204"/>
      </rPr>
      <t xml:space="preserve"> </t>
    </r>
    <r>
      <rPr>
        <b/>
        <sz val="9"/>
        <rFont val="Times New Roman"/>
        <family val="1"/>
      </rPr>
      <t>05.10.2022</t>
    </r>
    <r>
      <rPr>
        <b/>
        <sz val="9"/>
        <rFont val="Times New Roman"/>
        <family val="1"/>
        <charset val="204"/>
      </rPr>
      <t xml:space="preserve"> - 30.03.2023</t>
    </r>
    <r>
      <rPr>
        <sz val="9"/>
        <rFont val="Times New Roman"/>
        <family val="1"/>
        <charset val="204"/>
      </rPr>
      <t xml:space="preserve">/ Period of sales: </t>
    </r>
    <r>
      <rPr>
        <b/>
        <sz val="9"/>
        <rFont val="Times New Roman"/>
        <family val="1"/>
        <charset val="204"/>
      </rPr>
      <t>05.10.2022 - 30.03.2023</t>
    </r>
  </si>
  <si>
    <r>
      <rPr>
        <b/>
        <sz val="9"/>
        <color theme="1"/>
        <rFont val="Times New Roman"/>
        <family val="1"/>
        <charset val="204"/>
      </rPr>
      <t>16.12.2022-23.12.2022, включительно</t>
    </r>
    <r>
      <rPr>
        <sz val="9"/>
        <color theme="1"/>
        <rFont val="Times New Roman"/>
        <family val="1"/>
        <charset val="204"/>
      </rPr>
      <t xml:space="preserve"> - </t>
    </r>
    <r>
      <rPr>
        <b/>
        <sz val="9"/>
        <color theme="1"/>
        <rFont val="Times New Roman"/>
        <family val="1"/>
        <charset val="204"/>
      </rPr>
      <t>1750</t>
    </r>
    <r>
      <rPr>
        <sz val="9"/>
        <color theme="1"/>
        <rFont val="Times New Roman"/>
        <family val="1"/>
        <charset val="204"/>
      </rPr>
      <t xml:space="preserve"> рублей - взрослый, </t>
    </r>
    <r>
      <rPr>
        <b/>
        <sz val="9"/>
        <color theme="1"/>
        <rFont val="Times New Roman"/>
        <family val="1"/>
        <charset val="204"/>
      </rPr>
      <t>1200</t>
    </r>
    <r>
      <rPr>
        <sz val="9"/>
        <color theme="1"/>
        <rFont val="Times New Roman"/>
        <family val="1"/>
        <charset val="204"/>
      </rPr>
      <t xml:space="preserve"> рублей - детский / </t>
    </r>
    <r>
      <rPr>
        <b/>
        <sz val="9"/>
        <color theme="1"/>
        <rFont val="Times New Roman"/>
        <family val="1"/>
        <charset val="204"/>
      </rPr>
      <t>16.12.2022-23.12.2022 - 1750</t>
    </r>
    <r>
      <rPr>
        <sz val="9"/>
        <color theme="1"/>
        <rFont val="Times New Roman"/>
        <family val="1"/>
        <charset val="204"/>
      </rPr>
      <t xml:space="preserve">  rubles - adult, </t>
    </r>
    <r>
      <rPr>
        <b/>
        <sz val="9"/>
        <color theme="1"/>
        <rFont val="Times New Roman"/>
        <family val="1"/>
        <charset val="204"/>
      </rPr>
      <t>1200</t>
    </r>
    <r>
      <rPr>
        <sz val="9"/>
        <color theme="1"/>
        <rFont val="Times New Roman"/>
        <family val="1"/>
        <charset val="204"/>
      </rPr>
      <t xml:space="preserve"> - child.</t>
    </r>
  </si>
  <si>
    <r>
      <rPr>
        <b/>
        <sz val="9"/>
        <color theme="1"/>
        <rFont val="Times New Roman"/>
        <family val="1"/>
        <charset val="204"/>
      </rPr>
      <t>24.12.2022-08.01.2023, включительно,</t>
    </r>
    <r>
      <rPr>
        <sz val="9"/>
        <color theme="1"/>
        <rFont val="Times New Roman"/>
        <family val="1"/>
        <charset val="204"/>
      </rPr>
      <t xml:space="preserve"> - </t>
    </r>
    <r>
      <rPr>
        <b/>
        <sz val="9"/>
        <color theme="1"/>
        <rFont val="Times New Roman"/>
        <family val="1"/>
        <charset val="204"/>
      </rPr>
      <t>2400</t>
    </r>
    <r>
      <rPr>
        <sz val="9"/>
        <color theme="1"/>
        <rFont val="Times New Roman"/>
        <family val="1"/>
        <charset val="204"/>
      </rPr>
      <t xml:space="preserve"> рублей - взрослый, </t>
    </r>
    <r>
      <rPr>
        <b/>
        <sz val="9"/>
        <color theme="1"/>
        <rFont val="Times New Roman"/>
        <family val="1"/>
        <charset val="204"/>
      </rPr>
      <t>1500</t>
    </r>
    <r>
      <rPr>
        <sz val="9"/>
        <color theme="1"/>
        <rFont val="Times New Roman"/>
        <family val="1"/>
        <charset val="204"/>
      </rPr>
      <t xml:space="preserve"> рублей - детский / </t>
    </r>
    <r>
      <rPr>
        <b/>
        <sz val="9"/>
        <color theme="1"/>
        <rFont val="Times New Roman"/>
        <family val="1"/>
        <charset val="204"/>
      </rPr>
      <t>24.12.2022-08.01.2023 - 2400</t>
    </r>
    <r>
      <rPr>
        <sz val="9"/>
        <color theme="1"/>
        <rFont val="Times New Roman"/>
        <family val="1"/>
        <charset val="204"/>
      </rPr>
      <t xml:space="preserve"> rubles - adult, </t>
    </r>
    <r>
      <rPr>
        <b/>
        <sz val="9"/>
        <color theme="1"/>
        <rFont val="Times New Roman"/>
        <family val="1"/>
        <charset val="204"/>
      </rPr>
      <t>1500</t>
    </r>
    <r>
      <rPr>
        <sz val="9"/>
        <color theme="1"/>
        <rFont val="Times New Roman"/>
        <family val="1"/>
        <charset val="204"/>
      </rPr>
      <t xml:space="preserve"> - child.</t>
    </r>
  </si>
  <si>
    <r>
      <rPr>
        <b/>
        <sz val="9"/>
        <color theme="1"/>
        <rFont val="Times New Roman"/>
        <family val="1"/>
        <charset val="204"/>
      </rPr>
      <t xml:space="preserve">09.01.2023-31.03.2023, включительно </t>
    </r>
    <r>
      <rPr>
        <sz val="9"/>
        <color theme="1"/>
        <rFont val="Times New Roman"/>
        <family val="1"/>
        <charset val="204"/>
      </rPr>
      <t xml:space="preserve">- </t>
    </r>
    <r>
      <rPr>
        <b/>
        <sz val="9"/>
        <color theme="1"/>
        <rFont val="Times New Roman"/>
        <family val="1"/>
        <charset val="204"/>
      </rPr>
      <t>2000</t>
    </r>
    <r>
      <rPr>
        <sz val="9"/>
        <color theme="1"/>
        <rFont val="Times New Roman"/>
        <family val="1"/>
        <charset val="204"/>
      </rPr>
      <t xml:space="preserve"> рублей - взрослый, </t>
    </r>
    <r>
      <rPr>
        <b/>
        <sz val="9"/>
        <color theme="1"/>
        <rFont val="Times New Roman"/>
        <family val="1"/>
        <charset val="204"/>
      </rPr>
      <t xml:space="preserve">1300 </t>
    </r>
    <r>
      <rPr>
        <sz val="9"/>
        <color theme="1"/>
        <rFont val="Times New Roman"/>
        <family val="1"/>
        <charset val="204"/>
      </rPr>
      <t xml:space="preserve">рублей - детский / </t>
    </r>
    <r>
      <rPr>
        <b/>
        <sz val="9"/>
        <color theme="1"/>
        <rFont val="Times New Roman"/>
        <family val="1"/>
        <charset val="204"/>
      </rPr>
      <t>09.01.2023-31.03.2023  - 2000</t>
    </r>
    <r>
      <rPr>
        <sz val="9"/>
        <color theme="1"/>
        <rFont val="Times New Roman"/>
        <family val="1"/>
        <charset val="204"/>
      </rPr>
      <t xml:space="preserve"> rubles - adult, </t>
    </r>
    <r>
      <rPr>
        <b/>
        <sz val="9"/>
        <color theme="1"/>
        <rFont val="Times New Roman"/>
        <family val="1"/>
        <charset val="204"/>
      </rPr>
      <t>1300</t>
    </r>
    <r>
      <rPr>
        <sz val="9"/>
        <color theme="1"/>
        <rFont val="Times New Roman"/>
        <family val="1"/>
        <charset val="204"/>
      </rPr>
      <t xml:space="preserve"> - child.</t>
    </r>
  </si>
  <si>
    <t>Люкс c двуспальной кроватью / двумя раздельными кроватями / Suite King /Twin</t>
  </si>
  <si>
    <t>Улучшенный Люкс c двуспальной крватью / двумя раздельными кроватями/ Superior Suite  King /Twin</t>
  </si>
  <si>
    <t xml:space="preserve">Период 30.12.22-08.01.23 не доступен для бронирования в рамках СПО "Отдыхай и катай"  </t>
  </si>
  <si>
    <t>Размещение на основных местах</t>
  </si>
  <si>
    <t>ски-пасс 1 гость (стоимость за сутки)</t>
  </si>
  <si>
    <t>ски-пасс 2 гостя (стоимость за сутки)</t>
  </si>
  <si>
    <t>* Выдача ски-пассов на стойке регистрации в отеле при заселении.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</si>
  <si>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</si>
  <si>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</si>
  <si>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</si>
  <si>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</si>
  <si>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</si>
  <si>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</si>
  <si>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Тариф включает ски-пассы только на взрослых гостей на основных местах. Стоимость ски-пассов на дополнительных взрослых и детей просим сразу добавлять в заявку. / The rate includes ski passes for adults only at the main places. Please add the cost of ski passes for extra adults and children to the application immediately.</t>
  </si>
  <si>
    <r>
      <rPr>
        <b/>
        <sz val="9"/>
        <rFont val="Times New Roman"/>
        <family val="1"/>
        <charset val="204"/>
      </rPr>
      <t>Период проживания</t>
    </r>
    <r>
      <rPr>
        <sz val="9"/>
        <rFont val="Times New Roman"/>
        <family val="1"/>
        <charset val="204"/>
      </rPr>
      <t xml:space="preserve">: </t>
    </r>
    <r>
      <rPr>
        <b/>
        <sz val="9"/>
        <rFont val="Times New Roman"/>
        <family val="1"/>
        <charset val="204"/>
      </rPr>
      <t>24.12.2022 - 31.03.2023</t>
    </r>
    <r>
      <rPr>
        <sz val="9"/>
        <rFont val="Times New Roman"/>
        <family val="1"/>
        <charset val="204"/>
      </rPr>
      <t xml:space="preserve">/ Period of stay: </t>
    </r>
    <r>
      <rPr>
        <b/>
        <sz val="9"/>
        <rFont val="Times New Roman"/>
        <family val="1"/>
        <charset val="204"/>
      </rPr>
      <t>24.12.2022 - 31.03.2023</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</si>
  <si>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t>
    </r>
  </si>
  <si>
    <t>Супериор с одной большой кроватью/с двумя раздельными кроватями с балконом / Superior (king, twin)</t>
  </si>
  <si>
    <t xml:space="preserve">Ограничения / Restrictions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</si>
  <si>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and child at once. Cost  - </t>
    </r>
    <r>
      <rPr>
        <b/>
        <sz val="11"/>
        <color theme="1"/>
        <rFont val="Calibri"/>
        <family val="2"/>
      </rPr>
      <t>1500</t>
    </r>
    <r>
      <rPr>
        <sz val="11"/>
        <color theme="1"/>
        <rFont val="Calibri"/>
        <family val="2"/>
        <charset val="204"/>
      </rPr>
      <t xml:space="preserve"> rub per adult.  The cost of the ski-passes for each guest (at extra bed)  is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</si>
  <si>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</si>
  <si>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</si>
  <si>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</si>
  <si>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</si>
  <si>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</si>
  <si>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</si>
  <si>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</si>
  <si>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</si>
  <si>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</si>
  <si>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</si>
  <si>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Бесплатное размещение 2 детей возрастом до 15 лет включительно, включая завтрак и доп.место /  Free accommodation for 2 children under 15 years old inclusive, including breakfast and extra bed.</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</si>
  <si>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 xml:space="preserve">1650 </t>
    </r>
    <r>
      <rPr>
        <sz val="11"/>
        <color theme="1"/>
        <rFont val="Calibri"/>
        <family val="2"/>
        <charset val="204"/>
      </rPr>
      <t>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</si>
  <si>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Купонная книга с 10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</si>
  <si>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</si>
  <si>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</si>
  <si>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</si>
  <si>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</si>
  <si>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</si>
  <si>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</si>
  <si>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</si>
  <si>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</si>
  <si>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</si>
  <si>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</si>
  <si>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</si>
  <si>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</si>
  <si>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r>
      <rPr>
        <sz val="9"/>
        <color theme="1"/>
        <rFont val="Times New Roman"/>
        <family val="1"/>
      </rPr>
      <t>Период бронирования</t>
    </r>
    <r>
      <rPr>
        <b/>
        <sz val="9"/>
        <color theme="1"/>
        <rFont val="Times New Roman"/>
        <family val="1"/>
        <charset val="204"/>
      </rPr>
      <t xml:space="preserve">: 08.02.2023 - 30.05.2023 /  </t>
    </r>
    <r>
      <rPr>
        <sz val="9"/>
        <color theme="1"/>
        <rFont val="Times New Roman"/>
        <family val="1"/>
      </rPr>
      <t>Period of sales</t>
    </r>
    <r>
      <rPr>
        <b/>
        <sz val="9"/>
        <color theme="1"/>
        <rFont val="Times New Roman"/>
        <family val="1"/>
        <charset val="204"/>
      </rPr>
      <t>: 08.02.2023 - 30.05.2023</t>
    </r>
  </si>
  <si>
    <r>
      <t xml:space="preserve">Период проживания: </t>
    </r>
    <r>
      <rPr>
        <b/>
        <sz val="9"/>
        <rFont val="Times New Roman"/>
        <family val="1"/>
        <charset val="204"/>
      </rPr>
      <t xml:space="preserve">с 24.03.2023 - 31.05.2023 </t>
    </r>
    <r>
      <rPr>
        <sz val="9"/>
        <rFont val="Times New Roman"/>
        <family val="1"/>
        <charset val="204"/>
      </rPr>
      <t xml:space="preserve">/ Period of stay: </t>
    </r>
    <r>
      <rPr>
        <b/>
        <sz val="9"/>
        <rFont val="Times New Roman"/>
        <family val="1"/>
        <charset val="204"/>
      </rPr>
      <t>24.03.2023 - 31.05.2023</t>
    </r>
  </si>
  <si>
    <t>Тариф доступен до 29.12.2023</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</si>
  <si>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</si>
  <si>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</si>
  <si>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t>Завтрак/ Breakfast;</t>
  </si>
  <si>
    <t>Бесплатное размещение 2 детей возрастом до 15 лет, включая завтрак и доп.место /  Free accommodation for 2 children under 15 years old, including breakfast and extra bed.</t>
  </si>
  <si>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</si>
  <si>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</si>
  <si>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1800</t>
    </r>
    <r>
      <rPr>
        <sz val="11"/>
        <color theme="1"/>
        <rFont val="Calibri"/>
        <family val="2"/>
        <charset val="204"/>
      </rPr>
      <t xml:space="preserve"> rub per adult (ages from 16 y.o. and up).  The cost of the ski-passes for each guest (at extra bed)  is also added - </t>
    </r>
    <r>
      <rPr>
        <b/>
        <sz val="11"/>
        <color theme="1"/>
        <rFont val="Calibri"/>
        <family val="2"/>
      </rPr>
      <t>1800</t>
    </r>
    <r>
      <rPr>
        <sz val="11"/>
        <color theme="1"/>
        <rFont val="Calibri"/>
        <family val="2"/>
        <charset val="204"/>
      </rPr>
      <t xml:space="preserve"> rub per adult (ages from 16 y.o. and up).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</si>
  <si>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</si>
  <si>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</si>
  <si>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</si>
  <si>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</si>
  <si>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</si>
  <si>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</si>
  <si>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Тариф включает ски-пассы только на взрослых гостей на основных местах. Стоимость ски-пассов на дополнительных взрослых просим сразу добавлять в заявку. / The rate includes ski passes for adults only at the main places. Please add the cost of ski passes for extra adults to the application immediately.</t>
  </si>
  <si>
    <t>Специальный тариф "4=3"</t>
  </si>
  <si>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</si>
  <si>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</si>
  <si>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</si>
  <si>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</si>
  <si>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15.11.2023-30.03.2024</t>
    </r>
    <r>
      <rPr>
        <sz val="9"/>
        <rFont val="Times New Roman"/>
        <family val="1"/>
        <charset val="204"/>
      </rPr>
      <t xml:space="preserve">/ Period of sales: </t>
    </r>
    <r>
      <rPr>
        <b/>
        <sz val="9"/>
        <rFont val="Times New Roman"/>
        <family val="1"/>
        <charset val="204"/>
      </rPr>
      <t>15.11.2023-30.03.2024</t>
    </r>
  </si>
  <si>
    <r>
      <rPr>
        <b/>
        <sz val="9"/>
        <color theme="1"/>
        <rFont val="Times New Roman"/>
        <family val="1"/>
        <charset val="204"/>
      </rPr>
      <t>15.12.2022-27.12.2023, включительно,</t>
    </r>
    <r>
      <rPr>
        <sz val="9"/>
        <color theme="1"/>
        <rFont val="Times New Roman"/>
        <family val="1"/>
        <charset val="204"/>
      </rPr>
      <t xml:space="preserve"> - </t>
    </r>
    <r>
      <rPr>
        <b/>
        <sz val="9"/>
        <color theme="1"/>
        <rFont val="Times New Roman"/>
        <family val="1"/>
        <charset val="204"/>
      </rPr>
      <t>2500</t>
    </r>
    <r>
      <rPr>
        <sz val="9"/>
        <color theme="1"/>
        <rFont val="Times New Roman"/>
        <family val="1"/>
        <charset val="204"/>
      </rPr>
      <t xml:space="preserve"> рублей - взрослый, </t>
    </r>
    <r>
      <rPr>
        <b/>
        <sz val="9"/>
        <color theme="1"/>
        <rFont val="Times New Roman"/>
        <family val="1"/>
        <charset val="204"/>
      </rPr>
      <t>15.12.2022-27.12.2023- 2500</t>
    </r>
    <r>
      <rPr>
        <sz val="9"/>
        <color theme="1"/>
        <rFont val="Times New Roman"/>
        <family val="1"/>
        <charset val="204"/>
      </rPr>
      <t xml:space="preserve"> rubles - adult</t>
    </r>
  </si>
  <si>
    <r>
      <rPr>
        <b/>
        <sz val="9"/>
        <color theme="1"/>
        <rFont val="Times New Roman"/>
        <family val="1"/>
        <charset val="204"/>
      </rPr>
      <t xml:space="preserve">09.01.2024-31.01.2024,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09.01.2024-31.01.2024 - 2700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</si>
  <si>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01.02.2024-10.03.2024, включительно </t>
    </r>
    <r>
      <rPr>
        <sz val="9"/>
        <color theme="1"/>
        <rFont val="Times New Roman"/>
        <family val="1"/>
        <charset val="204"/>
      </rPr>
      <t xml:space="preserve">- </t>
    </r>
    <r>
      <rPr>
        <b/>
        <sz val="9"/>
        <color theme="1"/>
        <rFont val="Times New Roman"/>
        <family val="1"/>
        <charset val="204"/>
      </rPr>
      <t>3500</t>
    </r>
    <r>
      <rPr>
        <sz val="9"/>
        <color theme="1"/>
        <rFont val="Times New Roman"/>
        <family val="1"/>
        <charset val="204"/>
      </rPr>
      <t xml:space="preserve"> рублей - взрослый / </t>
    </r>
    <r>
      <rPr>
        <b/>
        <sz val="9"/>
        <color theme="1"/>
        <rFont val="Times New Roman"/>
        <family val="1"/>
      </rPr>
      <t>01.02.2024-10.03.2024</t>
    </r>
    <r>
      <rPr>
        <b/>
        <sz val="9"/>
        <color theme="1"/>
        <rFont val="Times New Roman"/>
        <family val="1"/>
        <charset val="204"/>
      </rPr>
      <t>- 3500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</si>
  <si>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11.03.2024 -31.03.2024,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rPr>
      <t>11.03.2024 -31.03.2024</t>
    </r>
    <r>
      <rPr>
        <b/>
        <sz val="9"/>
        <color theme="1"/>
        <rFont val="Times New Roman"/>
        <family val="1"/>
        <charset val="204"/>
      </rPr>
      <t xml:space="preserve">- 2700 </t>
    </r>
    <r>
      <rPr>
        <sz val="9"/>
        <color theme="1"/>
        <rFont val="Times New Roman"/>
        <family val="1"/>
        <charset val="204"/>
      </rPr>
      <t>rubles - adult</t>
    </r>
    <r>
      <rPr>
        <b/>
        <sz val="9"/>
        <color theme="1"/>
        <rFont val="Times New Roman"/>
        <family val="1"/>
        <charset val="204"/>
      </rPr>
      <t/>
    </r>
  </si>
  <si>
    <r>
      <rPr>
        <sz val="9"/>
        <color theme="1"/>
        <rFont val="Times New Roman"/>
        <family val="1"/>
      </rPr>
      <t>Период бронирования</t>
    </r>
    <r>
      <rPr>
        <b/>
        <sz val="9"/>
        <color theme="1"/>
        <rFont val="Times New Roman"/>
        <family val="1"/>
        <charset val="204"/>
      </rPr>
      <t xml:space="preserve">: 18.10.2023-22.12.2023 /  </t>
    </r>
    <r>
      <rPr>
        <sz val="9"/>
        <color theme="1"/>
        <rFont val="Times New Roman"/>
        <family val="1"/>
      </rPr>
      <t>Period of sales</t>
    </r>
    <r>
      <rPr>
        <b/>
        <sz val="9"/>
        <color theme="1"/>
        <rFont val="Times New Roman"/>
        <family val="1"/>
        <charset val="204"/>
      </rPr>
      <t xml:space="preserve">: 18.10.2023-22.12.2023 </t>
    </r>
  </si>
  <si>
    <r>
      <t xml:space="preserve">Период проживания: </t>
    </r>
    <r>
      <rPr>
        <b/>
        <sz val="9"/>
        <rFont val="Times New Roman"/>
        <family val="1"/>
      </rPr>
      <t>06.11.2023-25.12.2023</t>
    </r>
    <r>
      <rPr>
        <b/>
        <sz val="9"/>
        <rFont val="Times New Roman"/>
        <family val="1"/>
        <charset val="204"/>
      </rPr>
      <t xml:space="preserve"> </t>
    </r>
    <r>
      <rPr>
        <sz val="9"/>
        <rFont val="Times New Roman"/>
        <family val="1"/>
        <charset val="204"/>
      </rPr>
      <t xml:space="preserve">/ Period of stay: </t>
    </r>
    <r>
      <rPr>
        <b/>
        <sz val="9"/>
        <rFont val="Times New Roman"/>
        <family val="1"/>
      </rPr>
      <t>06.11.2023-25.12.2023</t>
    </r>
  </si>
  <si>
    <t>Мин срок бронирования до заезда: 14 дня/ Min. Booking period before arrival: 14 days.</t>
  </si>
  <si>
    <r>
      <rPr>
        <b/>
        <sz val="9"/>
        <rFont val="Times New Roman"/>
        <family val="1"/>
        <charset val="204"/>
      </rPr>
      <t>Период проживан</t>
    </r>
    <r>
      <rPr>
        <b/>
        <sz val="9"/>
        <color theme="1"/>
        <rFont val="Times New Roman"/>
        <family val="1"/>
      </rPr>
      <t>ия: 01.12.2023-27.12.2023,</t>
    </r>
    <r>
      <rPr>
        <b/>
        <sz val="9"/>
        <rFont val="Times New Roman"/>
        <family val="1"/>
        <charset val="204"/>
      </rPr>
      <t xml:space="preserve"> включительно, 09.01.2024-31.03.2024                                                                                                                             </t>
    </r>
    <r>
      <rPr>
        <sz val="9"/>
        <color theme="1"/>
        <rFont val="Times New Roman"/>
        <family val="1"/>
      </rPr>
      <t>/ Period of stay:</t>
    </r>
    <r>
      <rPr>
        <b/>
        <sz val="9"/>
        <color theme="1"/>
        <rFont val="Times New Roman"/>
        <family val="1"/>
      </rPr>
      <t xml:space="preserve"> 01.12.2023-27.12.2023,  inclusively</t>
    </r>
    <r>
      <rPr>
        <b/>
        <sz val="9"/>
        <rFont val="Times New Roman"/>
        <family val="1"/>
      </rPr>
      <t>, 09.01.2024-31.03.2024</t>
    </r>
  </si>
  <si>
    <t>Тариф доступен c 01.04.2024 по 01.06.2024, 10.06.2024-27.06.2024, 01.07.2024-30.09.2024</t>
  </si>
  <si>
    <r>
      <t>Дополнительно на каждый день проживания в стоимость заявки добавляются  ски-пассы  для каждого взрослого, стоимость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При размещении дополнительных гостей, также на каждый день проживания добавляются в стоимость заявки ски-пассы на каждого взрослого гостя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Стоимость ски-пассов на всех взрослых сразу добавлять в заявку. / Extra pay  for each day of stay, ski passes for each adult are added to the price of the application, the cost   01/31/2024 - 01/31/2024 and 03/11/2024 - 03/31/2024- 2700 rubles, 02/01/2024 - 03/10/2024 - 3500 rubles. When placing additional guests, also for each day of stay, ski passes for each guest are added to the application price 01/31/2024 - 01/31/2024 and 03/11/2024 - 03/31/2024- 2700 rubles, 02/01/2024 - 03/10/2024 - 3500 rubles.</t>
    </r>
  </si>
  <si>
    <t xml:space="preserve">*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t>
  </si>
  <si>
    <r>
      <rPr>
        <b/>
        <sz val="9"/>
        <rFont val="Times New Roman"/>
        <family val="1"/>
        <charset val="204"/>
      </rPr>
      <t>Период продажи:</t>
    </r>
    <r>
      <rPr>
        <sz val="9"/>
        <rFont val="Times New Roman"/>
        <family val="1"/>
        <charset val="204"/>
      </rPr>
      <t xml:space="preserve"> </t>
    </r>
    <r>
      <rPr>
        <b/>
        <sz val="9"/>
        <rFont val="Times New Roman"/>
        <family val="1"/>
      </rPr>
      <t>31.01.2024-30.03.2024</t>
    </r>
    <r>
      <rPr>
        <sz val="9"/>
        <rFont val="Times New Roman"/>
        <family val="1"/>
        <charset val="204"/>
      </rPr>
      <t xml:space="preserve">/ Period of sales: </t>
    </r>
    <r>
      <rPr>
        <b/>
        <sz val="9"/>
        <rFont val="Times New Roman"/>
        <family val="1"/>
        <charset val="204"/>
      </rPr>
      <t>31.01.2024-30.03.2024</t>
    </r>
  </si>
  <si>
    <r>
      <rPr>
        <b/>
        <sz val="9"/>
        <rFont val="Times New Roman"/>
        <family val="1"/>
        <charset val="204"/>
      </rPr>
      <t>Период проживан</t>
    </r>
    <r>
      <rPr>
        <b/>
        <sz val="9"/>
        <color theme="1"/>
        <rFont val="Times New Roman"/>
        <family val="1"/>
      </rPr>
      <t>ия:31</t>
    </r>
    <r>
      <rPr>
        <b/>
        <sz val="9"/>
        <rFont val="Times New Roman"/>
        <family val="1"/>
        <charset val="204"/>
      </rPr>
      <t xml:space="preserve">.01.2024-31.03.2024                                                                                                                             </t>
    </r>
    <r>
      <rPr>
        <sz val="9"/>
        <color theme="1"/>
        <rFont val="Times New Roman"/>
        <family val="1"/>
      </rPr>
      <t xml:space="preserve">/ </t>
    </r>
    <r>
      <rPr>
        <b/>
        <sz val="9"/>
        <color theme="1"/>
        <rFont val="Times New Roman"/>
        <family val="1"/>
      </rPr>
      <t>Period of stay: 31</t>
    </r>
    <r>
      <rPr>
        <b/>
        <sz val="9"/>
        <rFont val="Times New Roman"/>
        <family val="1"/>
      </rPr>
      <t>.01.2024-31.03.2024</t>
    </r>
  </si>
  <si>
    <r>
      <rPr>
        <b/>
        <sz val="9"/>
        <color theme="1"/>
        <rFont val="Times New Roman"/>
        <family val="1"/>
        <charset val="204"/>
      </rPr>
      <t xml:space="preserve">31.01.2024-31.01.2024,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31</t>
    </r>
    <r>
      <rPr>
        <b/>
        <sz val="9"/>
        <color theme="1"/>
        <rFont val="Times New Roman"/>
        <family val="1"/>
        <charset val="204"/>
      </rPr>
      <t>.01.2024-31.01.2024 - 2700</t>
    </r>
    <r>
      <rPr>
        <sz val="9"/>
        <color theme="1"/>
        <rFont val="Times New Roman"/>
        <family val="1"/>
        <charset val="204"/>
      </rPr>
      <t xml:space="preserve"> rubles - adult</t>
    </r>
    <r>
      <rPr>
        <b/>
        <sz val="9"/>
        <color theme="1"/>
        <rFont val="Times New Roman"/>
        <family val="1"/>
        <charset val="204"/>
      </rPr>
      <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</si>
  <si>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2000</t>
    </r>
    <r>
      <rPr>
        <sz val="11"/>
        <color theme="1"/>
        <rFont val="Calibri"/>
        <family val="2"/>
        <charset val="204"/>
      </rPr>
      <t xml:space="preserve"> rub per adult (ages from 16 y.o. and up).  The cost of the ski-passes for each guest (at extra bed)  is also added - </t>
    </r>
    <r>
      <rPr>
        <b/>
        <sz val="11"/>
        <color theme="1"/>
        <rFont val="Calibri"/>
        <family val="2"/>
      </rPr>
      <t>2000</t>
    </r>
    <r>
      <rPr>
        <sz val="11"/>
        <color theme="1"/>
        <rFont val="Calibri"/>
        <family val="2"/>
        <charset val="204"/>
      </rPr>
      <t xml:space="preserve"> rub per adult (ages from 16 y.o. and up). Please, add the cost of ski-passes for all adults to the application immediately.</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</si>
  <si>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</si>
  <si>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</si>
  <si>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Новотель Фит Красная Поляна 4*/ Novotel Fit Krasnaya Polyana 4*</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</si>
  <si>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</si>
  <si>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</si>
  <si>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Специальный тариф "Наполни своё лето" / Special offer "Fill up your summer"</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</si>
  <si>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</si>
  <si>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</si>
  <si>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</si>
  <si>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</si>
  <si>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</si>
  <si>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b/>
        <sz val="9"/>
        <color theme="1"/>
        <rFont val="Times New Roman"/>
        <family val="1"/>
      </rPr>
      <t>На период 29.12.2024-08.01.2025, включительно, -  бесплатная отмена бронирования за 45 дней до заезда. Бронирование должно быть 100% предоплаченным Заказчиком. Отмена после указанного времени – штраф в 100% размере от стоимости бронирования.</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For the period 29.12.2024-08.01.2025 inclusive, - free cancellation 45 days before arrival. Reservation must be 100% prepaid by the Customer. Cancellation after the specified time - a penalty - 100% of the cost of the reservation.</t>
    </r>
    <r>
      <rPr>
        <sz val="9"/>
        <color theme="1"/>
        <rFont val="Times New Roman"/>
        <family val="1"/>
        <charset val="204"/>
      </rPr>
      <t xml:space="preserve">
</t>
    </r>
    <r>
      <rPr>
        <sz val="9"/>
        <color indexed="8"/>
        <rFont val="Times New Roman"/>
        <family val="1"/>
        <charset val="204"/>
      </rPr>
      <t xml:space="preserve">
</t>
    </r>
  </si>
  <si>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</si>
  <si>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</si>
  <si>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</si>
  <si>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</si>
  <si>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</si>
  <si>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Ограничения  / Restrictions</t>
  </si>
  <si>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</si>
  <si>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</si>
  <si>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</si>
  <si>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</si>
  <si>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t>Завтрак "Шведский стол"</t>
  </si>
  <si>
    <t xml:space="preserve">Завтрак "Шведский стол" </t>
  </si>
  <si>
    <t>Завтрак "Шведский стол";</t>
  </si>
  <si>
    <t>в том числе НДС, предусмотренный НК РФ.</t>
  </si>
  <si>
    <r>
      <t xml:space="preserve">Тарифы на  ски-пассы (для всех взрослых* гостей с 16 лет, проживающих в номере)/ Rates for ski passes (for all adults 16 years and older staying in a room):
</t>
    </r>
    <r>
      <rPr>
        <b/>
        <i/>
        <sz val="9"/>
        <color theme="1"/>
        <rFont val="Times New Roman"/>
        <family val="1"/>
        <charset val="204"/>
      </rPr>
      <t>*Для ребенка, в возрасте 15-16 лет - на месте приобретается взрослый ски-пасс; 
*Для ребенка, в возрасте с 7 до 14,99 лет - на месте приобретается детский ски-пасс.</t>
    </r>
  </si>
  <si>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</si>
  <si>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t>Дополнительно на каждый день проживания в стоимость заявки добавляются  ски-пассы  для каждого взрослого. При размещении дополнительных взрослых гостей, также на каждый день проживания добавляются в стоимость заявки ски-пассы на каждого гостя. Стоимость ски-пассов на всех взрослых  необходимо сразу добавлять в заявку. / Extra pay  for each day of stay, ski passes for each adult are added to the price of the application. When placing additional guests, also for each day of stay, ski passes for each guest are added to the application.</t>
  </si>
  <si>
    <r>
      <rPr>
        <b/>
        <sz val="9"/>
        <rFont val="Times New Roman"/>
        <family val="1"/>
        <charset val="204"/>
      </rPr>
      <t>Период продажи:</t>
    </r>
    <r>
      <rPr>
        <sz val="9"/>
        <rFont val="Times New Roman"/>
        <family val="1"/>
        <charset val="204"/>
      </rPr>
      <t xml:space="preserve"> </t>
    </r>
    <r>
      <rPr>
        <b/>
        <sz val="9"/>
        <rFont val="Times New Roman"/>
        <family val="1"/>
      </rPr>
      <t>16.10.2024-05.04.2025</t>
    </r>
    <r>
      <rPr>
        <sz val="9"/>
        <rFont val="Times New Roman"/>
        <family val="1"/>
        <charset val="204"/>
      </rPr>
      <t xml:space="preserve">/ Period of sales: </t>
    </r>
    <r>
      <rPr>
        <b/>
        <sz val="9"/>
        <rFont val="Times New Roman"/>
        <family val="1"/>
        <charset val="204"/>
      </rPr>
      <t>16.10.2024-05.04.2025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</si>
  <si>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11.03.2025-05.04.2025                                                                                                                         </t>
    </r>
    <r>
      <rPr>
        <sz val="9"/>
        <color theme="1"/>
        <rFont val="Times New Roman"/>
        <family val="1"/>
      </rPr>
      <t xml:space="preserve">/ Period of stay: </t>
    </r>
    <r>
      <rPr>
        <b/>
        <sz val="9"/>
        <color theme="1"/>
        <rFont val="Times New Roman"/>
        <family val="1"/>
      </rPr>
      <t>13.12.2024-26.12.2024,  inclusively</t>
    </r>
    <r>
      <rPr>
        <b/>
        <sz val="9"/>
        <rFont val="Times New Roman"/>
        <family val="1"/>
      </rPr>
      <t xml:space="preserve">, 13.01.2024-20.02.2025, inclusively, 11.03.2025-05.04.2025    </t>
    </r>
  </si>
  <si>
    <r>
      <rPr>
        <b/>
        <sz val="9"/>
        <color theme="1"/>
        <rFont val="Times New Roman"/>
        <family val="1"/>
        <charset val="204"/>
      </rPr>
      <t>11.03.25-05.04.2025,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11.03.25-05.04.2025 - 3500</t>
    </r>
    <r>
      <rPr>
        <sz val="9"/>
        <color theme="1"/>
        <rFont val="Times New Roman"/>
        <family val="1"/>
        <charset val="204"/>
      </rPr>
      <t xml:space="preserve"> rubles - adult</t>
    </r>
  </si>
  <si>
    <t>Парковка на Поляне 960</t>
  </si>
  <si>
    <t>Завтрак Шведский стол</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</si>
  <si>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2300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2300</t>
    </r>
    <r>
      <rPr>
        <sz val="11"/>
        <color theme="1"/>
        <rFont val="Calibri"/>
        <family val="2"/>
        <charset val="204"/>
      </rPr>
      <t xml:space="preserve"> руб</t>
    </r>
    <r>
      <rPr>
        <sz val="11"/>
        <color theme="1"/>
        <rFont val="Calibri"/>
        <family val="2"/>
      </rPr>
      <t>.</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2300</t>
    </r>
    <r>
      <rPr>
        <sz val="11"/>
        <color theme="1"/>
        <rFont val="Calibri"/>
        <family val="2"/>
        <charset val="204"/>
      </rPr>
      <t xml:space="preserve"> rub per adult</t>
    </r>
    <r>
      <rPr>
        <sz val="11"/>
        <color theme="1"/>
        <rFont val="Calibri"/>
        <family val="2"/>
      </rPr>
      <t>.</t>
    </r>
    <r>
      <rPr>
        <sz val="11"/>
        <color theme="1"/>
        <rFont val="Calibri"/>
        <family val="2"/>
        <charset val="204"/>
      </rPr>
      <t xml:space="preserve">  The cost of the ski-passes for each guest (at extra bed)  is also added - </t>
    </r>
    <r>
      <rPr>
        <b/>
        <sz val="11"/>
        <color theme="1"/>
        <rFont val="Calibri"/>
        <family val="2"/>
      </rPr>
      <t>2300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</si>
  <si>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Период продажи: </t>
    </r>
    <r>
      <rPr>
        <b/>
        <sz val="9"/>
        <rFont val="Times New Roman"/>
        <family val="1"/>
      </rPr>
      <t>04.04.2025</t>
    </r>
    <r>
      <rPr>
        <b/>
        <sz val="9"/>
        <rFont val="Times New Roman"/>
        <family val="1"/>
        <charset val="204"/>
      </rPr>
      <t xml:space="preserve"> - 29.09.2025 </t>
    </r>
    <r>
      <rPr>
        <sz val="9"/>
        <rFont val="Times New Roman"/>
        <family val="1"/>
        <charset val="204"/>
      </rPr>
      <t xml:space="preserve">/ Period of sales: </t>
    </r>
    <r>
      <rPr>
        <b/>
        <sz val="9"/>
        <rFont val="Times New Roman"/>
        <family val="1"/>
        <charset val="204"/>
      </rPr>
      <t>04.04.2025 - 29.09.2025</t>
    </r>
  </si>
  <si>
    <r>
      <t xml:space="preserve">Период проживания: </t>
    </r>
    <r>
      <rPr>
        <b/>
        <sz val="9"/>
        <rFont val="Times New Roman"/>
        <family val="1"/>
      </rPr>
      <t>01.06.2025</t>
    </r>
    <r>
      <rPr>
        <b/>
        <sz val="9"/>
        <rFont val="Times New Roman"/>
        <family val="1"/>
        <charset val="204"/>
      </rPr>
      <t xml:space="preserve"> - 30.09.2025 ​</t>
    </r>
    <r>
      <rPr>
        <sz val="9"/>
        <rFont val="Times New Roman"/>
        <family val="1"/>
        <charset val="204"/>
      </rPr>
      <t xml:space="preserve">/ Period of stay: </t>
    </r>
    <r>
      <rPr>
        <b/>
        <sz val="9"/>
        <rFont val="Times New Roman"/>
        <family val="1"/>
        <charset val="204"/>
      </rPr>
      <t>01.06.2025 - 30.09.2025</t>
    </r>
  </si>
  <si>
    <t>3. Подвесной мост - прохождение малого маршрута (для всех гостей в номере, возраст 7+) / Suspension Bridge - small trail (for all guests in room, age 7+)</t>
  </si>
  <si>
    <t xml:space="preserve">4.  Верёвочный парк - прохождение маршрута "Воздушный сноуборд" для взрослых  (рост от 140 см) либо маршрута "Маугли" для детей (рост от 110 см до 140 см)  (для всех гостей в номере, возраст 7+) / Rope park - “Air Snowboard” route for adults (height from 140 cm) or “Mowgli” route for children (height from 110 cm to 140 cm) (for all guests in the room, age 7+).
</t>
  </si>
  <si>
    <t xml:space="preserve">
В предложение «Наполни свое лето» входят индивидуальные скидки* / The “Fill Your Summer” offer includes individual discounts*
</t>
  </si>
  <si>
    <t>1. 50% скидка на индивидуальные и групповые услуги школы катания "Три вершины" (для всех гостей в номере) / 50% discount on individual and group services of Tri Verkhny skiing school (for all guests in the room)</t>
  </si>
  <si>
    <t xml:space="preserve">2. 10%  скидка в Ресторан "Птицы Захмелели" на весь счет / 10% discount at the  "Pticy Zahmeleli" restaurant on the entire bill </t>
  </si>
  <si>
    <r>
      <rPr>
        <sz val="9"/>
        <color theme="1"/>
        <rFont val="Times New Roman"/>
        <family val="1"/>
      </rPr>
      <t>Период бронирования</t>
    </r>
    <r>
      <rPr>
        <b/>
        <sz val="9"/>
        <color theme="1"/>
        <rFont val="Times New Roman"/>
        <family val="1"/>
        <charset val="204"/>
      </rPr>
      <t xml:space="preserve">: 05.07.2024 - 25.12.2025/  </t>
    </r>
    <r>
      <rPr>
        <sz val="9"/>
        <color theme="1"/>
        <rFont val="Times New Roman"/>
        <family val="1"/>
      </rPr>
      <t>Period of sales</t>
    </r>
    <r>
      <rPr>
        <b/>
        <sz val="9"/>
        <color theme="1"/>
        <rFont val="Times New Roman"/>
        <family val="1"/>
        <charset val="204"/>
      </rPr>
      <t>: 05.07.2024 - 25.12.2025</t>
    </r>
  </si>
  <si>
    <r>
      <t xml:space="preserve">Период проживания: </t>
    </r>
    <r>
      <rPr>
        <b/>
        <sz val="9"/>
        <color theme="1"/>
        <rFont val="Times New Roman"/>
        <family val="1"/>
        <charset val="204"/>
      </rPr>
      <t>с 05.07.2024 - 25.12.2025</t>
    </r>
    <r>
      <rPr>
        <sz val="9"/>
        <color theme="1"/>
        <rFont val="Times New Roman"/>
        <family val="1"/>
        <charset val="204"/>
      </rPr>
      <t xml:space="preserve">/ Period of stay: </t>
    </r>
    <r>
      <rPr>
        <b/>
        <sz val="9"/>
        <color theme="1"/>
        <rFont val="Times New Roman"/>
        <family val="1"/>
      </rPr>
      <t>05.07.2024 - 25.12.2025</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</si>
  <si>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t>
    </r>
    <r>
      <rPr>
        <sz val="9"/>
        <color indexed="8"/>
        <rFont val="Times New Roman"/>
        <family val="1"/>
        <charset val="204"/>
      </rPr>
      <t xml:space="preserve">
</t>
    </r>
  </si>
  <si>
    <r>
      <rPr>
        <sz val="9"/>
        <color theme="1"/>
        <rFont val="Times New Roman"/>
        <family val="1"/>
      </rPr>
      <t>Период бронирования</t>
    </r>
    <r>
      <rPr>
        <b/>
        <sz val="9"/>
        <color theme="1"/>
        <rFont val="Times New Roman"/>
        <family val="1"/>
        <charset val="204"/>
      </rPr>
      <t xml:space="preserve">: 20.06.2025-29.09.2025/  </t>
    </r>
    <r>
      <rPr>
        <sz val="9"/>
        <color theme="1"/>
        <rFont val="Times New Roman"/>
        <family val="1"/>
      </rPr>
      <t>Period of sales</t>
    </r>
    <r>
      <rPr>
        <b/>
        <sz val="9"/>
        <color theme="1"/>
        <rFont val="Times New Roman"/>
        <family val="1"/>
        <charset val="204"/>
      </rPr>
      <t>: 20.06.2025-29.09.2025</t>
    </r>
  </si>
  <si>
    <r>
      <t xml:space="preserve">Период проживания: </t>
    </r>
    <r>
      <rPr>
        <b/>
        <sz val="9"/>
        <color theme="1"/>
        <rFont val="Times New Roman"/>
        <family val="1"/>
        <charset val="204"/>
      </rPr>
      <t>28.06.2025-30.09.2025 включительно</t>
    </r>
    <r>
      <rPr>
        <sz val="9"/>
        <color theme="1"/>
        <rFont val="Times New Roman"/>
        <family val="1"/>
        <charset val="204"/>
      </rPr>
      <t xml:space="preserve">/ Period of stay: </t>
    </r>
    <r>
      <rPr>
        <b/>
        <sz val="9"/>
        <color theme="1"/>
        <rFont val="Times New Roman"/>
        <family val="1"/>
      </rPr>
      <t>28.06.2025-30.09.2025</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</si>
  <si>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b/>
        <sz val="9"/>
        <color theme="1"/>
        <rFont val="Times New Roman"/>
        <family val="1"/>
      </rPr>
      <t/>
    </r>
  </si>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</sst>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0"/>
      <name val="Arial Cyr"/>
      <charset val="204"/>
    </font>
    <font>
      <sz val="11"/>
      <color theme="1"/>
      <name val="Calibri"/>
      <family val="2"/>
      <scheme val="minor"/>
    </font>
    <font>
      <sz val="11"/>
      <color theme="1"/>
      <name val="Calibri"/>
      <family val="2"/>
      <charset val="204"/>
      <scheme val="minor"/>
    </font>
    <font>
      <sz val="10"/>
      <name val="Arial Cyr"/>
      <charset val="204"/>
    </font>
    <font>
      <b/>
      <sz val="9"/>
      <name val="Times New Roman"/>
      <family val="1"/>
      <charset val="204"/>
    </font>
    <font>
      <sz val="9"/>
      <name val="Times New Roman"/>
      <family val="1"/>
      <charset val="204"/>
    </font>
    <font>
      <b/>
      <sz val="8"/>
      <name val="Times New Roman"/>
      <family val="1"/>
      <charset val="204"/>
    </font>
    <font>
      <sz val="8"/>
      <name val="Times New Roman"/>
      <family val="1"/>
      <charset val="204"/>
    </font>
    <font>
      <b/>
      <sz val="9"/>
      <color indexed="8"/>
      <name val="Times New Roman"/>
      <family val="1"/>
      <charset val="204"/>
    </font>
    <font>
      <sz val="11"/>
      <color theme="1"/>
      <name val="Calibri"/>
      <family val="2"/>
      <charset val="204"/>
      <scheme val="minor"/>
    </font>
    <font>
      <b/>
      <sz val="9"/>
      <color theme="1"/>
      <name val="Times New Roman"/>
      <family val="1"/>
      <charset val="204"/>
    </font>
    <font>
      <sz val="9"/>
      <color theme="1"/>
      <name val="Times New Roman"/>
      <family val="1"/>
      <charset val="204"/>
    </font>
    <font>
      <b/>
      <sz val="8"/>
      <color theme="1"/>
      <name val="Times New Roman"/>
      <family val="1"/>
      <charset val="204"/>
    </font>
    <font>
      <sz val="10"/>
      <name val="Calibri"/>
      <family val="2"/>
      <charset val="204"/>
      <scheme val="minor"/>
    </font>
    <font>
      <b/>
      <sz val="9"/>
      <name val="Times New Roman"/>
      <family val="1"/>
    </font>
    <font>
      <sz val="11"/>
      <color theme="1"/>
      <name val="Calibri"/>
      <family val="2"/>
      <scheme val="minor"/>
    </font>
    <font>
      <sz val="9"/>
      <color indexed="8"/>
      <name val="Times New Roman"/>
      <family val="1"/>
      <charset val="204"/>
    </font>
    <font>
      <b/>
      <sz val="11"/>
      <name val="Times New Roman"/>
      <family val="1"/>
      <charset val="204"/>
    </font>
    <font>
      <b/>
      <i/>
      <sz val="9"/>
      <name val="Times New Roman"/>
      <family val="1"/>
      <charset val="204"/>
    </font>
    <font>
      <sz val="8"/>
      <color rgb="FF000000"/>
      <name val="Verdana"/>
      <family val="2"/>
      <charset val="204"/>
    </font>
    <font>
      <sz val="9"/>
      <color indexed="10"/>
      <name val="Times New Roman"/>
      <family val="1"/>
      <charset val="204"/>
    </font>
    <font>
      <b/>
      <sz val="11"/>
      <color rgb="FFFF0000"/>
      <name val="Times New Roman"/>
      <family val="1"/>
    </font>
    <font>
      <sz val="10"/>
      <name val="Times New Roman"/>
      <family val="1"/>
      <charset val="204"/>
    </font>
    <font>
      <sz val="11"/>
      <color theme="1"/>
      <name val="Calibri"/>
      <family val="2"/>
      <charset val="204"/>
    </font>
    <font>
      <b/>
      <sz val="9"/>
      <color theme="1"/>
      <name val="Times New Roman"/>
      <family val="1"/>
    </font>
    <font>
      <sz val="9"/>
      <color theme="1"/>
      <name val="Times New Roman"/>
      <family val="1"/>
    </font>
    <font>
      <sz val="10"/>
      <color theme="1"/>
      <name val="Times New Roman"/>
      <family val="1"/>
      <charset val="204"/>
    </font>
    <font>
      <b/>
      <sz val="10"/>
      <name val="Times New Roman"/>
      <family val="1"/>
      <charset val="204"/>
    </font>
    <font>
      <i/>
      <sz val="10"/>
      <name val="Times New Roman"/>
      <family val="1"/>
      <charset val="204"/>
    </font>
    <font>
      <sz val="9"/>
      <name val="Arial Cyr"/>
      <charset val="204"/>
    </font>
    <font>
      <b/>
      <sz val="8"/>
      <color rgb="FF000000"/>
      <name val="Verdana"/>
      <family val="2"/>
      <charset val="204"/>
    </font>
    <font>
      <sz val="8"/>
      <color indexed="8"/>
      <name val="Verdana"/>
      <family val="2"/>
      <charset val="204"/>
    </font>
    <font>
      <u/>
      <sz val="8"/>
      <color indexed="8"/>
      <name val="Verdana"/>
      <family val="2"/>
      <charset val="204"/>
    </font>
    <font>
      <i/>
      <sz val="8"/>
      <color indexed="8"/>
      <name val="Verdana"/>
      <family val="2"/>
      <charset val="204"/>
    </font>
    <font>
      <b/>
      <i/>
      <sz val="8"/>
      <color indexed="8"/>
      <name val="Verdana"/>
      <family val="2"/>
      <charset val="204"/>
    </font>
    <font>
      <b/>
      <sz val="8"/>
      <color indexed="8"/>
      <name val="Verdana"/>
      <family val="2"/>
      <charset val="204"/>
    </font>
    <font>
      <sz val="8"/>
      <color rgb="FFC00000"/>
      <name val="Verdana"/>
      <family val="2"/>
      <charset val="204"/>
    </font>
    <font>
      <sz val="8"/>
      <color theme="1"/>
      <name val="Verdana"/>
      <family val="2"/>
      <charset val="204"/>
    </font>
    <font>
      <sz val="9"/>
      <color theme="1"/>
      <name val="Verdana"/>
      <family val="2"/>
      <charset val="204"/>
    </font>
    <font>
      <b/>
      <sz val="11"/>
      <color theme="1"/>
      <name val="Calibri"/>
      <family val="2"/>
    </font>
    <font>
      <b/>
      <sz val="10"/>
      <color theme="1"/>
      <name val="Times New Roman"/>
      <family val="1"/>
      <charset val="204"/>
    </font>
    <font>
      <sz val="11"/>
      <color theme="1"/>
      <name val="Calibri"/>
      <family val="2"/>
    </font>
    <font>
      <b/>
      <sz val="9"/>
      <color rgb="FFFF0000"/>
      <name val="Times New Roman"/>
      <family val="1"/>
    </font>
    <font>
      <b/>
      <sz val="11"/>
      <color rgb="FFFF0000"/>
      <name val="Calibri"/>
      <family val="2"/>
      <charset val="204"/>
    </font>
    <font>
      <b/>
      <sz val="10"/>
      <name val="Calibri"/>
      <family val="2"/>
      <scheme val="minor"/>
    </font>
    <font>
      <b/>
      <sz val="9"/>
      <color rgb="FF000000"/>
      <name val="Verdana"/>
      <family val="2"/>
    </font>
    <font>
      <sz val="9"/>
      <color rgb="FF000000"/>
      <name val="Verdana"/>
      <family val="2"/>
    </font>
    <font>
      <b/>
      <sz val="12"/>
      <color rgb="FFFF0000"/>
      <name val="Times New Roman"/>
      <family val="1"/>
    </font>
    <font>
      <b/>
      <sz val="12"/>
      <color theme="1"/>
      <name val="Calibri"/>
      <family val="2"/>
      <charset val="204"/>
      <scheme val="minor"/>
    </font>
    <font>
      <b/>
      <sz val="12"/>
      <color rgb="FFFF0000"/>
      <name val="Calibri"/>
      <family val="2"/>
      <charset val="204"/>
      <scheme val="minor"/>
    </font>
    <font>
      <b/>
      <sz val="11"/>
      <name val="Calibri"/>
      <family val="2"/>
      <charset val="204"/>
    </font>
    <font>
      <b/>
      <i/>
      <sz val="9"/>
      <color theme="1"/>
      <name val="Times New Roman"/>
      <family val="1"/>
      <charset val="204"/>
    </font>
  </fonts>
  <fills count="1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6"/>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66"/>
        <bgColor indexed="64"/>
      </patternFill>
    </fill>
    <fill>
      <patternFill patternType="solid">
        <fgColor theme="3" tint="0.59999389629810485"/>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0" fontId="3" fillId="0" borderId="0"/>
    <xf numFmtId="0" fontId="9" fillId="0" borderId="0"/>
    <xf numFmtId="0" fontId="3" fillId="0" borderId="0"/>
    <xf numFmtId="0" fontId="3" fillId="0" borderId="0"/>
    <xf numFmtId="0" fontId="15" fillId="0" borderId="0"/>
    <xf numFmtId="0" fontId="15"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94">
    <xf numFmtId="0" fontId="0" fillId="0" borderId="0" xfId="0"/>
    <xf numFmtId="0" fontId="5" fillId="0" borderId="0" xfId="0" applyFont="1" applyFill="1"/>
    <xf numFmtId="0" fontId="5" fillId="0" borderId="1" xfId="0" applyFont="1" applyFill="1" applyBorder="1"/>
    <xf numFmtId="0" fontId="5" fillId="0" borderId="1" xfId="0" applyFont="1" applyFill="1" applyBorder="1" applyAlignment="1">
      <alignment horizontal="right"/>
    </xf>
    <xf numFmtId="0" fontId="5" fillId="0" borderId="1" xfId="0" applyFont="1" applyFill="1" applyBorder="1" applyAlignment="1">
      <alignment wrapText="1"/>
    </xf>
    <xf numFmtId="0" fontId="5" fillId="0" borderId="2" xfId="0" applyFont="1" applyFill="1" applyBorder="1" applyAlignment="1">
      <alignment horizontal="left" wrapText="1"/>
    </xf>
    <xf numFmtId="0" fontId="5" fillId="0" borderId="0" xfId="0" applyFont="1" applyFill="1" applyBorder="1"/>
    <xf numFmtId="0" fontId="0" fillId="0" borderId="0" xfId="0" applyFill="1"/>
    <xf numFmtId="0" fontId="10" fillId="0" borderId="1" xfId="0"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horizontal="center"/>
    </xf>
    <xf numFmtId="0" fontId="5" fillId="0" borderId="2"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vertical="center"/>
    </xf>
    <xf numFmtId="0" fontId="10" fillId="0" borderId="3" xfId="0" applyFont="1" applyFill="1" applyBorder="1" applyAlignment="1">
      <alignment horizontal="left"/>
    </xf>
    <xf numFmtId="0" fontId="11" fillId="0" borderId="0" xfId="1" applyFont="1" applyFill="1" applyBorder="1" applyAlignment="1">
      <alignment horizontal="left" vertical="center"/>
    </xf>
    <xf numFmtId="0" fontId="7" fillId="0" borderId="1" xfId="0" applyFont="1" applyFill="1" applyBorder="1" applyAlignment="1">
      <alignment wrapText="1"/>
    </xf>
    <xf numFmtId="0" fontId="5" fillId="0" borderId="0" xfId="0" applyFont="1" applyFill="1" applyAlignment="1">
      <alignment wrapText="1"/>
    </xf>
    <xf numFmtId="0" fontId="5" fillId="0" borderId="0" xfId="0" applyFont="1" applyFill="1" applyAlignment="1">
      <alignment vertical="center" wrapText="1"/>
    </xf>
    <xf numFmtId="0" fontId="4" fillId="0" borderId="3" xfId="0" applyFont="1" applyFill="1" applyBorder="1" applyAlignment="1">
      <alignment horizontal="left"/>
    </xf>
    <xf numFmtId="0" fontId="5" fillId="0" borderId="0" xfId="1" applyFont="1" applyFill="1" applyAlignment="1">
      <alignment horizontal="left" vertical="center"/>
    </xf>
    <xf numFmtId="0" fontId="5" fillId="0" borderId="0" xfId="1" applyFont="1" applyFill="1" applyAlignment="1">
      <alignment horizontal="left" vertical="center" wrapText="1"/>
    </xf>
    <xf numFmtId="0" fontId="11" fillId="0" borderId="0" xfId="0" applyFont="1" applyFill="1"/>
    <xf numFmtId="0" fontId="11" fillId="0" borderId="0" xfId="1" applyFont="1" applyFill="1" applyAlignment="1">
      <alignment horizontal="left" vertical="center"/>
    </xf>
    <xf numFmtId="0" fontId="5" fillId="0" borderId="0" xfId="0" applyFont="1" applyFill="1" applyBorder="1" applyAlignment="1">
      <alignment horizontal="right"/>
    </xf>
    <xf numFmtId="0" fontId="7" fillId="0" borderId="0" xfId="0" applyFont="1" applyFill="1" applyBorder="1" applyAlignment="1">
      <alignment wrapText="1"/>
    </xf>
    <xf numFmtId="0" fontId="11" fillId="0" borderId="0" xfId="1" applyFont="1" applyFill="1" applyAlignment="1">
      <alignment horizontal="left" vertical="center" wrapText="1"/>
    </xf>
    <xf numFmtId="0" fontId="12" fillId="0" borderId="1" xfId="0" applyFont="1" applyFill="1" applyBorder="1" applyAlignment="1">
      <alignment horizontal="center" vertical="center" wrapText="1"/>
    </xf>
    <xf numFmtId="0" fontId="7" fillId="0" borderId="0" xfId="0" applyFont="1" applyFill="1" applyAlignment="1">
      <alignment horizontal="center" vertical="center"/>
    </xf>
    <xf numFmtId="1" fontId="5" fillId="0" borderId="1" xfId="0" applyNumberFormat="1" applyFont="1" applyFill="1" applyBorder="1"/>
    <xf numFmtId="1" fontId="5" fillId="0" borderId="0" xfId="0" applyNumberFormat="1" applyFont="1" applyFill="1" applyBorder="1"/>
    <xf numFmtId="0" fontId="4" fillId="2" borderId="4" xfId="0" applyFont="1" applyFill="1" applyBorder="1" applyAlignment="1">
      <alignment horizontal="left" vertical="center"/>
    </xf>
    <xf numFmtId="0" fontId="4" fillId="2" borderId="4" xfId="0" applyFont="1" applyFill="1" applyBorder="1" applyAlignment="1">
      <alignment vertical="center"/>
    </xf>
    <xf numFmtId="0" fontId="6" fillId="2" borderId="0" xfId="0" applyFont="1" applyFill="1"/>
    <xf numFmtId="0" fontId="12" fillId="0" borderId="2" xfId="0" applyFont="1" applyFill="1" applyBorder="1" applyAlignment="1">
      <alignment horizontal="center" vertical="center" wrapText="1"/>
    </xf>
    <xf numFmtId="0" fontId="14" fillId="3" borderId="5" xfId="1" applyFont="1" applyFill="1" applyBorder="1" applyAlignment="1">
      <alignment horizontal="left" vertical="center"/>
    </xf>
    <xf numFmtId="0" fontId="4" fillId="3" borderId="0" xfId="1" applyFont="1" applyFill="1" applyAlignment="1">
      <alignment horizontal="left" vertical="center"/>
    </xf>
    <xf numFmtId="0" fontId="10" fillId="0" borderId="2" xfId="0" applyFont="1" applyFill="1" applyBorder="1" applyAlignment="1">
      <alignment horizontal="center" vertical="center" wrapText="1"/>
    </xf>
    <xf numFmtId="0" fontId="11" fillId="4" borderId="0" xfId="0" applyFont="1" applyFill="1"/>
    <xf numFmtId="0" fontId="10" fillId="3" borderId="0" xfId="5" applyFont="1" applyFill="1" applyAlignment="1">
      <alignment horizontal="left" vertical="center"/>
    </xf>
    <xf numFmtId="0" fontId="11" fillId="0" borderId="0" xfId="5" applyFont="1" applyAlignment="1">
      <alignment vertical="center" wrapText="1"/>
    </xf>
    <xf numFmtId="0" fontId="10" fillId="3" borderId="0" xfId="6" applyFont="1" applyFill="1" applyAlignment="1">
      <alignment horizontal="left" vertical="center"/>
    </xf>
    <xf numFmtId="0" fontId="11" fillId="0" borderId="0" xfId="1" applyFont="1" applyFill="1" applyAlignment="1">
      <alignment horizontal="left" vertical="center"/>
    </xf>
    <xf numFmtId="0" fontId="10" fillId="3" borderId="0" xfId="0" applyFont="1" applyFill="1" applyAlignment="1">
      <alignment horizontal="left" vertical="center"/>
    </xf>
    <xf numFmtId="0" fontId="10" fillId="0" borderId="0" xfId="0" applyFont="1" applyFill="1" applyAlignment="1">
      <alignment vertical="center" wrapText="1"/>
    </xf>
    <xf numFmtId="0" fontId="10" fillId="3" borderId="0" xfId="1" applyFont="1" applyFill="1" applyBorder="1" applyAlignment="1">
      <alignment horizontal="left" vertical="center"/>
    </xf>
    <xf numFmtId="14" fontId="13" fillId="2"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 fontId="5" fillId="6" borderId="0" xfId="0" applyNumberFormat="1" applyFont="1" applyFill="1" applyBorder="1"/>
    <xf numFmtId="0" fontId="17" fillId="5" borderId="4" xfId="0" applyFont="1" applyFill="1" applyBorder="1" applyAlignment="1">
      <alignment horizontal="center" vertical="center"/>
    </xf>
    <xf numFmtId="1" fontId="5" fillId="0" borderId="0" xfId="0" applyNumberFormat="1" applyFont="1" applyFill="1"/>
    <xf numFmtId="0" fontId="4" fillId="3" borderId="0" xfId="0" applyFont="1" applyFill="1" applyBorder="1" applyAlignment="1"/>
    <xf numFmtId="0" fontId="5" fillId="0" borderId="6" xfId="0" applyFont="1" applyFill="1" applyBorder="1"/>
    <xf numFmtId="0" fontId="5" fillId="0" borderId="1" xfId="0" applyFont="1" applyFill="1" applyBorder="1" applyAlignment="1">
      <alignment horizontal="left" wrapText="1"/>
    </xf>
    <xf numFmtId="0" fontId="19" fillId="0" borderId="0" xfId="0" applyFont="1" applyBorder="1" applyAlignment="1">
      <alignment vertical="center" wrapText="1"/>
    </xf>
    <xf numFmtId="0" fontId="10" fillId="7" borderId="0" xfId="0" applyFont="1" applyFill="1"/>
    <xf numFmtId="0" fontId="10" fillId="7" borderId="12" xfId="0" applyFont="1" applyFill="1" applyBorder="1" applyAlignment="1">
      <alignment horizontal="left" vertical="center"/>
    </xf>
    <xf numFmtId="0" fontId="16" fillId="0" borderId="0" xfId="0" applyFont="1" applyFill="1" applyAlignment="1">
      <alignment vertical="center" wrapText="1"/>
    </xf>
    <xf numFmtId="0" fontId="22" fillId="0" borderId="1" xfId="0" applyFont="1" applyFill="1" applyBorder="1" applyAlignment="1">
      <alignment wrapText="1"/>
    </xf>
    <xf numFmtId="0" fontId="22" fillId="0" borderId="1" xfId="0" applyFont="1" applyFill="1" applyBorder="1"/>
    <xf numFmtId="1" fontId="22" fillId="0" borderId="1" xfId="0" applyNumberFormat="1" applyFont="1" applyFill="1" applyBorder="1" applyAlignment="1">
      <alignment wrapText="1"/>
    </xf>
    <xf numFmtId="0" fontId="10" fillId="3" borderId="12" xfId="0" applyFont="1" applyFill="1" applyBorder="1" applyAlignment="1">
      <alignment horizontal="left" vertical="center"/>
    </xf>
    <xf numFmtId="0" fontId="11" fillId="0" borderId="0" xfId="0" applyFont="1" applyAlignment="1">
      <alignment horizontal="left" vertical="center" wrapText="1"/>
    </xf>
    <xf numFmtId="0" fontId="10" fillId="5" borderId="1" xfId="0" applyFont="1" applyFill="1" applyBorder="1" applyAlignment="1">
      <alignment wrapText="1"/>
    </xf>
    <xf numFmtId="0" fontId="24" fillId="5" borderId="12" xfId="0" applyFont="1" applyFill="1" applyBorder="1" applyAlignment="1">
      <alignment horizontal="left" vertical="center"/>
    </xf>
    <xf numFmtId="0" fontId="5" fillId="5" borderId="1" xfId="0" applyFont="1" applyFill="1" applyBorder="1" applyAlignment="1">
      <alignment wrapText="1"/>
    </xf>
    <xf numFmtId="0" fontId="11" fillId="0" borderId="0" xfId="1" applyFont="1" applyAlignment="1">
      <alignment horizontal="left" vertical="center" wrapText="1"/>
    </xf>
    <xf numFmtId="0" fontId="26" fillId="5" borderId="1" xfId="0" applyFont="1" applyFill="1" applyBorder="1" applyAlignment="1">
      <alignment horizontal="left" vertical="center" wrapText="1"/>
    </xf>
    <xf numFmtId="0" fontId="19" fillId="0" borderId="1" xfId="0" applyFont="1" applyFill="1" applyBorder="1" applyAlignment="1">
      <alignment horizontal="left" vertical="center" wrapText="1" indent="1"/>
    </xf>
    <xf numFmtId="0" fontId="29" fillId="0" borderId="0" xfId="0" applyFont="1" applyFill="1"/>
    <xf numFmtId="0" fontId="30" fillId="6" borderId="1" xfId="0" applyFont="1" applyFill="1" applyBorder="1" applyAlignment="1">
      <alignment vertical="center" wrapText="1"/>
    </xf>
    <xf numFmtId="0" fontId="19" fillId="5" borderId="1" xfId="0" applyFont="1" applyFill="1" applyBorder="1" applyAlignment="1">
      <alignment vertical="center" wrapText="1"/>
    </xf>
    <xf numFmtId="0" fontId="19" fillId="0" borderId="1" xfId="0" applyFont="1" applyBorder="1" applyAlignment="1">
      <alignment wrapText="1"/>
    </xf>
    <xf numFmtId="0" fontId="19" fillId="0" borderId="1" xfId="0" applyFont="1" applyBorder="1" applyAlignment="1">
      <alignment vertical="center" wrapText="1"/>
    </xf>
    <xf numFmtId="0" fontId="11" fillId="0" borderId="0" xfId="0" applyFont="1" applyAlignment="1">
      <alignment horizontal="right" vertical="center" wrapText="1"/>
    </xf>
    <xf numFmtId="0" fontId="10" fillId="3" borderId="0" xfId="0" applyFont="1" applyFill="1" applyAlignment="1">
      <alignment horizontal="left" vertical="center" wrapText="1"/>
    </xf>
    <xf numFmtId="0" fontId="4" fillId="5" borderId="0" xfId="0" applyFont="1" applyFill="1" applyBorder="1" applyAlignment="1"/>
    <xf numFmtId="0" fontId="23" fillId="2" borderId="0" xfId="0" applyFont="1" applyFill="1" applyAlignment="1">
      <alignment horizontal="center" vertical="center" wrapText="1"/>
    </xf>
    <xf numFmtId="0" fontId="21" fillId="0" borderId="0" xfId="0" applyFont="1" applyFill="1" applyAlignment="1">
      <alignment wrapText="1"/>
    </xf>
    <xf numFmtId="0" fontId="10" fillId="9" borderId="13" xfId="0" applyFont="1" applyFill="1" applyBorder="1"/>
    <xf numFmtId="0" fontId="10" fillId="9" borderId="0" xfId="0" applyFont="1" applyFill="1"/>
    <xf numFmtId="0" fontId="5" fillId="0" borderId="1" xfId="0" applyFont="1" applyFill="1" applyBorder="1" applyAlignment="1">
      <alignment horizontal="left" vertical="top" wrapText="1"/>
    </xf>
    <xf numFmtId="0" fontId="11" fillId="0" borderId="0" xfId="1" applyFont="1" applyFill="1" applyAlignment="1">
      <alignment horizontal="left" vertical="top" wrapText="1"/>
    </xf>
    <xf numFmtId="0" fontId="19" fillId="9" borderId="0" xfId="0" applyFont="1" applyFill="1" applyAlignment="1">
      <alignment vertical="center" wrapText="1"/>
    </xf>
    <xf numFmtId="0" fontId="19" fillId="0" borderId="14" xfId="0" applyFont="1" applyFill="1" applyBorder="1" applyAlignment="1">
      <alignment horizontal="left" vertical="center" wrapText="1" indent="1"/>
    </xf>
    <xf numFmtId="0" fontId="5" fillId="2" borderId="0" xfId="0" applyFont="1" applyFill="1"/>
    <xf numFmtId="0" fontId="11" fillId="2" borderId="0" xfId="1" applyFont="1" applyFill="1" applyAlignment="1">
      <alignment horizontal="left" vertical="top" wrapText="1"/>
    </xf>
    <xf numFmtId="0" fontId="19" fillId="2" borderId="14" xfId="0" applyFont="1" applyFill="1" applyBorder="1" applyAlignment="1">
      <alignment vertical="center" wrapText="1"/>
    </xf>
    <xf numFmtId="0" fontId="24" fillId="2" borderId="12" xfId="0" applyFont="1" applyFill="1" applyBorder="1" applyAlignment="1">
      <alignment horizontal="left" vertical="center"/>
    </xf>
    <xf numFmtId="0" fontId="5" fillId="2" borderId="1" xfId="0" applyFont="1" applyFill="1" applyBorder="1" applyAlignment="1">
      <alignment wrapText="1"/>
    </xf>
    <xf numFmtId="0" fontId="11" fillId="2" borderId="0" xfId="1" applyFont="1" applyFill="1" applyAlignment="1">
      <alignment horizontal="left" vertical="center"/>
    </xf>
    <xf numFmtId="0" fontId="11" fillId="0" borderId="12" xfId="0" applyFont="1" applyFill="1" applyBorder="1" applyAlignment="1">
      <alignment vertical="center" wrapText="1"/>
    </xf>
    <xf numFmtId="0" fontId="19" fillId="2" borderId="14" xfId="0" applyFont="1" applyFill="1" applyBorder="1" applyAlignment="1">
      <alignment horizontal="left" vertical="center" wrapText="1" indent="1"/>
    </xf>
    <xf numFmtId="0" fontId="10" fillId="9" borderId="0" xfId="0" applyFont="1" applyFill="1" applyAlignment="1">
      <alignment wrapText="1"/>
    </xf>
    <xf numFmtId="0" fontId="40" fillId="3" borderId="13" xfId="0" applyFont="1" applyFill="1" applyBorder="1"/>
    <xf numFmtId="0" fontId="4" fillId="7" borderId="4" xfId="0" applyFont="1" applyFill="1" applyBorder="1" applyAlignment="1">
      <alignment horizontal="left" vertical="center"/>
    </xf>
    <xf numFmtId="0" fontId="6" fillId="7" borderId="0" xfId="0" applyFont="1" applyFill="1"/>
    <xf numFmtId="0" fontId="4" fillId="7" borderId="4" xfId="0" applyFont="1" applyFill="1" applyBorder="1" applyAlignment="1">
      <alignment vertical="center"/>
    </xf>
    <xf numFmtId="1" fontId="5" fillId="5" borderId="0" xfId="0" applyNumberFormat="1" applyFont="1" applyFill="1" applyBorder="1"/>
    <xf numFmtId="0" fontId="5" fillId="5" borderId="0" xfId="0" applyFont="1" applyFill="1"/>
    <xf numFmtId="0" fontId="5" fillId="6" borderId="0" xfId="0" applyFont="1" applyFill="1"/>
    <xf numFmtId="1" fontId="5" fillId="10" borderId="0" xfId="0" applyNumberFormat="1" applyFont="1" applyFill="1" applyBorder="1"/>
    <xf numFmtId="0" fontId="5" fillId="10" borderId="0" xfId="0" applyFont="1" applyFill="1"/>
    <xf numFmtId="0" fontId="10" fillId="7" borderId="7" xfId="0" applyFont="1" applyFill="1" applyBorder="1" applyAlignment="1">
      <alignment vertical="center" wrapText="1"/>
    </xf>
    <xf numFmtId="0" fontId="11" fillId="8" borderId="8" xfId="0" applyFont="1" applyFill="1" applyBorder="1" applyAlignment="1">
      <alignment vertical="center" wrapText="1"/>
    </xf>
    <xf numFmtId="0" fontId="11" fillId="0" borderId="9" xfId="0" applyFont="1" applyFill="1" applyBorder="1" applyAlignment="1">
      <alignment vertical="center" wrapText="1"/>
    </xf>
    <xf numFmtId="0" fontId="11" fillId="0" borderId="0" xfId="0" applyFont="1" applyFill="1" applyBorder="1" applyAlignment="1">
      <alignment vertical="center"/>
    </xf>
    <xf numFmtId="0" fontId="42" fillId="2" borderId="0" xfId="0" applyFont="1" applyFill="1"/>
    <xf numFmtId="0" fontId="14" fillId="11" borderId="1" xfId="0" applyFont="1" applyFill="1" applyBorder="1" applyAlignment="1">
      <alignment horizontal="right"/>
    </xf>
    <xf numFmtId="0" fontId="5" fillId="11" borderId="1" xfId="0" applyFont="1" applyFill="1" applyBorder="1" applyAlignment="1">
      <alignment horizontal="right"/>
    </xf>
    <xf numFmtId="0" fontId="11" fillId="12" borderId="1" xfId="0" applyFont="1" applyFill="1" applyBorder="1" applyAlignment="1">
      <alignment vertical="center"/>
    </xf>
    <xf numFmtId="0" fontId="5" fillId="5" borderId="0" xfId="0" applyFont="1" applyFill="1" applyBorder="1" applyAlignment="1">
      <alignment horizontal="left" vertical="top"/>
    </xf>
    <xf numFmtId="0" fontId="42" fillId="0" borderId="0" xfId="0" applyFont="1" applyFill="1"/>
    <xf numFmtId="0" fontId="19" fillId="2" borderId="1" xfId="0" applyFont="1" applyFill="1" applyBorder="1" applyAlignment="1">
      <alignment horizontal="left" vertical="center" wrapText="1" indent="1"/>
    </xf>
    <xf numFmtId="0" fontId="13" fillId="8" borderId="0" xfId="0" applyFont="1" applyFill="1"/>
    <xf numFmtId="0" fontId="11" fillId="6" borderId="1" xfId="0" applyFont="1" applyFill="1" applyBorder="1" applyAlignment="1">
      <alignment wrapText="1"/>
    </xf>
    <xf numFmtId="0" fontId="12" fillId="8" borderId="2" xfId="0" applyFont="1" applyFill="1" applyBorder="1" applyAlignment="1">
      <alignment horizontal="center" vertical="center" wrapText="1"/>
    </xf>
    <xf numFmtId="0" fontId="7" fillId="8" borderId="0" xfId="0" applyFont="1" applyFill="1" applyAlignment="1">
      <alignment horizontal="center" vertical="center"/>
    </xf>
    <xf numFmtId="0" fontId="5" fillId="8" borderId="0" xfId="0" applyFont="1" applyFill="1"/>
    <xf numFmtId="0" fontId="5" fillId="8" borderId="1" xfId="0" applyFont="1" applyFill="1" applyBorder="1"/>
    <xf numFmtId="0" fontId="5" fillId="8" borderId="2" xfId="0" applyFont="1" applyFill="1" applyBorder="1" applyAlignment="1">
      <alignment horizontal="left" wrapText="1"/>
    </xf>
    <xf numFmtId="0" fontId="5" fillId="8" borderId="1" xfId="0" applyFont="1" applyFill="1" applyBorder="1" applyAlignment="1">
      <alignment horizontal="right"/>
    </xf>
    <xf numFmtId="0" fontId="5" fillId="8" borderId="1" xfId="0" applyFont="1" applyFill="1" applyBorder="1" applyAlignment="1">
      <alignment wrapText="1"/>
    </xf>
    <xf numFmtId="0" fontId="10" fillId="3" borderId="12" xfId="0" applyFont="1" applyFill="1" applyBorder="1"/>
    <xf numFmtId="0" fontId="5" fillId="0" borderId="0" xfId="0" applyFont="1" applyFill="1" applyBorder="1" applyAlignment="1">
      <alignment wrapText="1"/>
    </xf>
    <xf numFmtId="0" fontId="19" fillId="13" borderId="14" xfId="0" applyFont="1" applyFill="1" applyBorder="1" applyAlignment="1">
      <alignment horizontal="left" vertical="center" wrapText="1" indent="1"/>
    </xf>
    <xf numFmtId="0" fontId="10" fillId="9" borderId="13" xfId="0" applyFont="1" applyFill="1" applyBorder="1" applyAlignment="1">
      <alignment horizontal="center" vertical="center"/>
    </xf>
    <xf numFmtId="0" fontId="4" fillId="2" borderId="0" xfId="0" applyFont="1" applyFill="1" applyAlignment="1">
      <alignment horizontal="center"/>
    </xf>
    <xf numFmtId="0" fontId="4" fillId="9" borderId="4" xfId="0" applyFont="1" applyFill="1" applyBorder="1" applyAlignment="1">
      <alignment horizontal="center" vertical="center"/>
    </xf>
    <xf numFmtId="14" fontId="13" fillId="8" borderId="1" xfId="0" applyNumberFormat="1" applyFont="1" applyFill="1" applyBorder="1" applyAlignment="1">
      <alignment horizontal="center" vertical="center" wrapText="1"/>
    </xf>
    <xf numFmtId="0" fontId="5" fillId="8" borderId="0" xfId="0" applyFont="1" applyFill="1" applyAlignment="1">
      <alignment wrapText="1"/>
    </xf>
    <xf numFmtId="0" fontId="5" fillId="8" borderId="0" xfId="0" applyFont="1" applyFill="1" applyBorder="1"/>
    <xf numFmtId="0" fontId="5" fillId="8" borderId="0" xfId="0" applyFont="1" applyFill="1" applyAlignment="1">
      <alignment vertical="center" wrapText="1"/>
    </xf>
    <xf numFmtId="0" fontId="0" fillId="8" borderId="0" xfId="0" applyFill="1"/>
    <xf numFmtId="0" fontId="22" fillId="8" borderId="1" xfId="0" applyFont="1" applyFill="1" applyBorder="1" applyAlignment="1">
      <alignment wrapText="1"/>
    </xf>
    <xf numFmtId="0" fontId="22" fillId="8" borderId="1" xfId="0" applyFont="1" applyFill="1" applyBorder="1"/>
    <xf numFmtId="0" fontId="7" fillId="8" borderId="0" xfId="0" applyFont="1" applyFill="1" applyBorder="1" applyAlignment="1">
      <alignment wrapText="1"/>
    </xf>
    <xf numFmtId="1" fontId="22" fillId="8" borderId="1" xfId="0" applyNumberFormat="1" applyFont="1" applyFill="1" applyBorder="1" applyAlignment="1">
      <alignment wrapText="1"/>
    </xf>
    <xf numFmtId="14" fontId="44" fillId="8" borderId="1" xfId="0" applyNumberFormat="1" applyFont="1" applyFill="1" applyBorder="1" applyAlignment="1">
      <alignment horizontal="center" vertical="center" wrapText="1"/>
    </xf>
    <xf numFmtId="0" fontId="11" fillId="2" borderId="12" xfId="0" applyFont="1" applyFill="1" applyBorder="1" applyAlignment="1">
      <alignment vertical="center" wrapText="1"/>
    </xf>
    <xf numFmtId="0" fontId="24" fillId="2" borderId="0" xfId="0" applyFont="1" applyFill="1" applyAlignment="1">
      <alignment wrapText="1"/>
    </xf>
    <xf numFmtId="1" fontId="5" fillId="8" borderId="1" xfId="0" applyNumberFormat="1" applyFont="1" applyFill="1" applyBorder="1"/>
    <xf numFmtId="1" fontId="5" fillId="8" borderId="0" xfId="0" applyNumberFormat="1" applyFont="1" applyFill="1" applyBorder="1"/>
    <xf numFmtId="0" fontId="5" fillId="0" borderId="0" xfId="1" applyFont="1" applyAlignment="1">
      <alignment horizontal="left" vertical="center"/>
    </xf>
    <xf numFmtId="0" fontId="11" fillId="0" borderId="0" xfId="1" applyFont="1" applyAlignment="1">
      <alignment horizontal="left" vertical="center"/>
    </xf>
    <xf numFmtId="0" fontId="19" fillId="0" borderId="0" xfId="0" applyFont="1" applyFill="1" applyAlignment="1">
      <alignment horizontal="left" vertical="center" wrapText="1" indent="1"/>
    </xf>
    <xf numFmtId="0" fontId="45" fillId="2" borderId="1" xfId="0" applyFont="1" applyFill="1" applyBorder="1" applyAlignment="1">
      <alignment horizontal="left" vertical="center" wrapText="1" indent="1"/>
    </xf>
    <xf numFmtId="0" fontId="10" fillId="7" borderId="12" xfId="0" applyFont="1" applyFill="1" applyBorder="1"/>
    <xf numFmtId="0" fontId="10" fillId="7" borderId="12" xfId="0" applyFont="1" applyFill="1" applyBorder="1" applyAlignment="1">
      <alignment vertical="center" wrapText="1"/>
    </xf>
    <xf numFmtId="0" fontId="11" fillId="14" borderId="1" xfId="0" applyFont="1" applyFill="1" applyBorder="1" applyAlignment="1">
      <alignment vertical="center"/>
    </xf>
    <xf numFmtId="0" fontId="4" fillId="2" borderId="0" xfId="1" applyFont="1" applyFill="1" applyAlignment="1">
      <alignment horizontal="left" vertical="center"/>
    </xf>
    <xf numFmtId="0" fontId="10" fillId="3" borderId="12" xfId="1" applyFont="1" applyFill="1" applyBorder="1" applyAlignment="1">
      <alignment horizontal="left" vertical="center"/>
    </xf>
    <xf numFmtId="0" fontId="16" fillId="0" borderId="0" xfId="1" applyFont="1" applyFill="1" applyAlignment="1">
      <alignment vertical="center" wrapText="1"/>
    </xf>
    <xf numFmtId="0" fontId="11" fillId="0" borderId="0" xfId="1" applyFont="1" applyFill="1"/>
    <xf numFmtId="0" fontId="24" fillId="2" borderId="0" xfId="1" applyFont="1" applyFill="1"/>
    <xf numFmtId="0" fontId="5" fillId="2" borderId="15" xfId="0" applyFont="1" applyFill="1" applyBorder="1"/>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11" fillId="0" borderId="0" xfId="0" applyFont="1" applyFill="1" applyBorder="1" applyAlignment="1">
      <alignment vertical="center" wrapText="1"/>
    </xf>
    <xf numFmtId="0" fontId="11" fillId="8" borderId="0" xfId="0" applyFont="1" applyFill="1"/>
    <xf numFmtId="0" fontId="5" fillId="2" borderId="16" xfId="0" applyFont="1" applyFill="1" applyBorder="1" applyAlignment="1">
      <alignment horizontal="left" vertical="top" wrapText="1"/>
    </xf>
    <xf numFmtId="0" fontId="5" fillId="14" borderId="1" xfId="0" applyFont="1" applyFill="1" applyBorder="1" applyAlignment="1">
      <alignment vertical="center"/>
    </xf>
    <xf numFmtId="0" fontId="48" fillId="2" borderId="1" xfId="0" applyFont="1" applyFill="1" applyBorder="1" applyAlignment="1">
      <alignment horizontal="center" vertical="center" wrapText="1"/>
    </xf>
    <xf numFmtId="0" fontId="10" fillId="5" borderId="12" xfId="0" applyFont="1" applyFill="1" applyBorder="1" applyAlignment="1">
      <alignment horizontal="left" vertical="center"/>
    </xf>
    <xf numFmtId="0" fontId="26" fillId="2" borderId="1" xfId="0" applyFont="1" applyFill="1" applyBorder="1" applyAlignment="1">
      <alignment horizontal="left" vertical="center" wrapText="1"/>
    </xf>
    <xf numFmtId="0" fontId="5" fillId="8" borderId="0" xfId="0" applyFont="1" applyFill="1" applyBorder="1" applyAlignment="1">
      <alignment horizontal="right"/>
    </xf>
    <xf numFmtId="0" fontId="19" fillId="13" borderId="1" xfId="0" applyFont="1" applyFill="1" applyBorder="1" applyAlignment="1">
      <alignment horizontal="left" vertical="center" wrapText="1" indent="1"/>
    </xf>
    <xf numFmtId="0" fontId="10" fillId="15" borderId="12" xfId="9" applyFont="1" applyFill="1" applyBorder="1" applyAlignment="1">
      <alignment horizontal="left" vertical="center"/>
    </xf>
    <xf numFmtId="0" fontId="14" fillId="2" borderId="0" xfId="9" applyFont="1" applyFill="1" applyAlignment="1">
      <alignment wrapText="1"/>
    </xf>
    <xf numFmtId="0" fontId="5" fillId="0" borderId="1" xfId="9" applyFont="1" applyFill="1" applyBorder="1" applyAlignment="1">
      <alignment horizontal="left" wrapText="1"/>
    </xf>
    <xf numFmtId="0" fontId="10" fillId="7" borderId="12" xfId="9" applyFont="1" applyFill="1" applyBorder="1"/>
    <xf numFmtId="0" fontId="5" fillId="2" borderId="15" xfId="9" applyFont="1" applyFill="1" applyBorder="1"/>
    <xf numFmtId="0" fontId="5" fillId="2" borderId="16" xfId="9" applyFont="1" applyFill="1" applyBorder="1" applyAlignment="1">
      <alignment horizontal="left" vertical="top" wrapText="1"/>
    </xf>
    <xf numFmtId="0" fontId="11" fillId="2" borderId="15" xfId="9" applyFont="1" applyFill="1" applyBorder="1" applyAlignment="1">
      <alignment vertical="center" wrapText="1"/>
    </xf>
    <xf numFmtId="0" fontId="10" fillId="7" borderId="12" xfId="9" applyFont="1" applyFill="1" applyBorder="1" applyAlignment="1">
      <alignment horizontal="left" vertical="center"/>
    </xf>
    <xf numFmtId="0" fontId="16" fillId="0" borderId="0" xfId="9" applyFont="1" applyFill="1" applyAlignment="1">
      <alignment vertical="center" wrapText="1"/>
    </xf>
    <xf numFmtId="0" fontId="14" fillId="3" borderId="0" xfId="9" applyFont="1" applyFill="1" applyBorder="1" applyAlignment="1">
      <alignment horizontal="left" vertical="top"/>
    </xf>
    <xf numFmtId="0" fontId="10" fillId="7" borderId="12" xfId="9"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5" fillId="8" borderId="0" xfId="0" applyFont="1" applyFill="1" applyAlignment="1">
      <alignment vertical="center"/>
    </xf>
    <xf numFmtId="0" fontId="5" fillId="8" borderId="2" xfId="0" applyFont="1" applyFill="1" applyBorder="1" applyAlignment="1">
      <alignment horizontal="left" vertical="center" wrapText="1"/>
    </xf>
    <xf numFmtId="0" fontId="5" fillId="8" borderId="0" xfId="0" applyFont="1" applyFill="1" applyAlignment="1">
      <alignment horizontal="center" vertical="center"/>
    </xf>
    <xf numFmtId="0" fontId="23" fillId="6" borderId="0" xfId="0" applyFont="1" applyFill="1" applyAlignment="1">
      <alignment horizontal="center" vertical="center" wrapText="1"/>
    </xf>
    <xf numFmtId="0" fontId="11" fillId="0" borderId="0" xfId="0" applyFont="1" applyFill="1" applyAlignment="1">
      <alignment horizontal="left" vertical="center" wrapText="1"/>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50" fillId="2" borderId="10" xfId="9" applyFont="1" applyFill="1" applyBorder="1" applyAlignment="1">
      <alignment horizontal="center" vertical="center" wrapText="1"/>
    </xf>
    <xf numFmtId="0" fontId="50" fillId="2" borderId="11" xfId="9" applyFont="1" applyFill="1" applyBorder="1" applyAlignment="1">
      <alignment horizontal="center" vertical="center" wrapText="1"/>
    </xf>
  </cellXfs>
  <cellStyles count="13">
    <cellStyle name="Normal 2" xfId="9"/>
    <cellStyle name="Обычный" xfId="0" builtinId="0"/>
    <cellStyle name="Обычный 2" xfId="1"/>
    <cellStyle name="Обычный 3" xfId="2"/>
    <cellStyle name="Обычный 3 2" xfId="3"/>
    <cellStyle name="Обычный 3 3" xfId="6"/>
    <cellStyle name="Обычный 3 3 2" xfId="12"/>
    <cellStyle name="Обычный 3 4" xfId="10"/>
    <cellStyle name="Обычный 4" xfId="7"/>
    <cellStyle name="Обычный 4 2" xfId="8"/>
    <cellStyle name="Обычный 5" xfId="5"/>
    <cellStyle name="Обычный 5 2" xfId="11"/>
    <cellStyle name="Обычный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0"/>
  <sheetViews>
    <sheetView tabSelected="1" zoomScaleNormal="100" workbookViewId="0">
      <pane xSplit="1" topLeftCell="B1" activePane="topRight" state="frozen"/>
      <selection pane="topRight" activeCell="A30" sqref="A30"/>
    </sheetView>
  </sheetViews>
  <sheetFormatPr defaultColWidth="8.5703125" defaultRowHeight="12" x14ac:dyDescent="0.2"/>
  <cols>
    <col min="1" max="1" width="78.28515625" style="1" bestFit="1" customWidth="1"/>
    <col min="2" max="4" width="9.85546875" style="1" bestFit="1" customWidth="1"/>
    <col min="5" max="6" width="9.85546875" style="1" customWidth="1"/>
    <col min="7" max="8" width="9.85546875" style="1" bestFit="1" customWidth="1"/>
    <col min="9" max="10" width="9.85546875" style="1" customWidth="1"/>
    <col min="11" max="11" width="9.85546875" style="1" bestFit="1" customWidth="1"/>
    <col min="12" max="12" width="9.85546875" style="1" customWidth="1"/>
    <col min="13" max="17" width="9.85546875" style="1" bestFit="1" customWidth="1"/>
    <col min="18" max="18" width="9.85546875" style="1" customWidth="1"/>
    <col min="19" max="20" width="9.85546875" style="1" bestFit="1" customWidth="1"/>
    <col min="21" max="21" width="9.85546875" style="1" customWidth="1"/>
    <col min="22" max="23" width="9.85546875" style="1" bestFit="1" customWidth="1"/>
    <col min="24" max="24" width="9.85546875" style="1" customWidth="1"/>
    <col min="25" max="25" width="9.5703125" style="1" customWidth="1"/>
    <col min="26" max="26" width="9.85546875" style="1" customWidth="1"/>
    <col min="27" max="28" width="11.28515625" style="1" customWidth="1"/>
    <col min="29" max="29" width="10.42578125" style="1" customWidth="1"/>
    <col min="30" max="30" width="10" style="1" customWidth="1"/>
    <col min="31" max="31" width="9.85546875" style="1" bestFit="1" customWidth="1"/>
    <col min="32" max="39" width="9.7109375" style="1" customWidth="1"/>
    <col min="40" max="47" width="10" style="1" customWidth="1"/>
    <col min="48" max="48" width="9.85546875" style="1" bestFit="1" customWidth="1"/>
    <col min="49" max="53" width="9.85546875" style="1" customWidth="1"/>
    <col min="54" max="16384" width="8.5703125" style="1"/>
  </cols>
  <sheetData>
    <row r="1" spans="1:55" ht="10.7" customHeight="1" x14ac:dyDescent="0.2">
      <c r="A1" s="9" t="s">
        <v>175</v>
      </c>
    </row>
    <row r="2" spans="1:55" ht="10.7" customHeight="1" x14ac:dyDescent="0.2">
      <c r="A2" s="19" t="s">
        <v>10</v>
      </c>
    </row>
    <row r="3" spans="1:55" ht="10.7" customHeight="1" x14ac:dyDescent="0.2">
      <c r="A3" s="10"/>
    </row>
    <row r="4" spans="1:55" x14ac:dyDescent="0.2">
      <c r="A4" s="95" t="s">
        <v>1</v>
      </c>
    </row>
    <row r="5" spans="1:55" s="117" customFormat="1" ht="25.5" customHeight="1" x14ac:dyDescent="0.2">
      <c r="A5" s="116" t="s">
        <v>0</v>
      </c>
      <c r="B5" s="129">
        <v>45847</v>
      </c>
      <c r="C5" s="47">
        <v>45849</v>
      </c>
      <c r="D5" s="129">
        <v>45851</v>
      </c>
      <c r="E5" s="46">
        <v>45852</v>
      </c>
      <c r="F5" s="47">
        <v>45854</v>
      </c>
      <c r="G5" s="47">
        <v>45856</v>
      </c>
      <c r="H5" s="47">
        <v>45858</v>
      </c>
      <c r="I5" s="47">
        <v>45860</v>
      </c>
      <c r="J5" s="47">
        <v>45862</v>
      </c>
      <c r="K5" s="47">
        <v>45863</v>
      </c>
      <c r="L5" s="47">
        <v>45865</v>
      </c>
      <c r="M5" s="46">
        <v>45867</v>
      </c>
      <c r="N5" s="47">
        <v>45870</v>
      </c>
      <c r="O5" s="47">
        <v>45872</v>
      </c>
      <c r="P5" s="47">
        <v>45877</v>
      </c>
      <c r="Q5" s="47">
        <v>45879</v>
      </c>
      <c r="R5" s="47">
        <v>45882</v>
      </c>
      <c r="S5" s="47">
        <v>45884</v>
      </c>
      <c r="T5" s="47">
        <v>45886</v>
      </c>
      <c r="U5" s="129">
        <v>45890</v>
      </c>
      <c r="V5" s="47">
        <v>45891</v>
      </c>
      <c r="W5" s="129">
        <v>45893</v>
      </c>
      <c r="X5" s="129">
        <v>45901</v>
      </c>
      <c r="Y5" s="129">
        <v>45905</v>
      </c>
      <c r="Z5" s="129">
        <v>45907</v>
      </c>
      <c r="AA5" s="47">
        <v>45909</v>
      </c>
      <c r="AB5" s="129">
        <v>45913</v>
      </c>
      <c r="AC5" s="129">
        <v>45926</v>
      </c>
      <c r="AD5" s="129">
        <v>45928</v>
      </c>
      <c r="AE5" s="47">
        <v>45931</v>
      </c>
      <c r="AF5" s="47">
        <v>45933</v>
      </c>
      <c r="AG5" s="47">
        <v>45935</v>
      </c>
      <c r="AH5" s="47">
        <v>45940</v>
      </c>
      <c r="AI5" s="47">
        <v>45942</v>
      </c>
      <c r="AJ5" s="47">
        <v>45947</v>
      </c>
      <c r="AK5" s="47">
        <v>45949</v>
      </c>
      <c r="AL5" s="47">
        <v>45962</v>
      </c>
      <c r="AM5" s="47">
        <v>45965</v>
      </c>
      <c r="AN5" s="47">
        <v>45966</v>
      </c>
      <c r="AO5" s="47">
        <v>45968</v>
      </c>
      <c r="AP5" s="47">
        <v>45970</v>
      </c>
      <c r="AQ5" s="47">
        <v>45975</v>
      </c>
      <c r="AR5" s="47">
        <v>45977</v>
      </c>
      <c r="AS5" s="47">
        <v>45982</v>
      </c>
      <c r="AT5" s="47">
        <v>45984</v>
      </c>
      <c r="AU5" s="47">
        <v>45989</v>
      </c>
      <c r="AV5" s="47">
        <v>45991</v>
      </c>
      <c r="AW5" s="47">
        <v>45992</v>
      </c>
      <c r="AX5" s="47">
        <v>45996</v>
      </c>
      <c r="AY5" s="47">
        <v>46003</v>
      </c>
      <c r="AZ5" s="47">
        <v>46010</v>
      </c>
      <c r="BA5" s="47">
        <v>46012</v>
      </c>
      <c r="BB5" s="28"/>
      <c r="BC5" s="28"/>
    </row>
    <row r="6" spans="1:55" s="117" customFormat="1" ht="25.5" customHeight="1" x14ac:dyDescent="0.2">
      <c r="A6" s="116"/>
      <c r="B6" s="129">
        <v>45848</v>
      </c>
      <c r="C6" s="47">
        <v>45850</v>
      </c>
      <c r="D6" s="129">
        <v>45851</v>
      </c>
      <c r="E6" s="46">
        <v>45853</v>
      </c>
      <c r="F6" s="47">
        <v>45855</v>
      </c>
      <c r="G6" s="47">
        <v>45857</v>
      </c>
      <c r="H6" s="47">
        <v>45859</v>
      </c>
      <c r="I6" s="47">
        <v>45861</v>
      </c>
      <c r="J6" s="47">
        <v>45862</v>
      </c>
      <c r="K6" s="47">
        <v>45864</v>
      </c>
      <c r="L6" s="47">
        <v>45866</v>
      </c>
      <c r="M6" s="46">
        <v>45869</v>
      </c>
      <c r="N6" s="47">
        <v>45871</v>
      </c>
      <c r="O6" s="47">
        <v>45876</v>
      </c>
      <c r="P6" s="47">
        <v>45878</v>
      </c>
      <c r="Q6" s="47">
        <v>45881</v>
      </c>
      <c r="R6" s="47">
        <v>45883</v>
      </c>
      <c r="S6" s="47">
        <v>45885</v>
      </c>
      <c r="T6" s="47">
        <v>45889</v>
      </c>
      <c r="U6" s="129">
        <v>45890</v>
      </c>
      <c r="V6" s="47">
        <v>45892</v>
      </c>
      <c r="W6" s="129">
        <v>45900</v>
      </c>
      <c r="X6" s="129">
        <v>45904</v>
      </c>
      <c r="Y6" s="129">
        <v>45906</v>
      </c>
      <c r="Z6" s="129">
        <v>45908</v>
      </c>
      <c r="AA6" s="47">
        <v>45912</v>
      </c>
      <c r="AB6" s="129">
        <v>45925</v>
      </c>
      <c r="AC6" s="129">
        <v>45927</v>
      </c>
      <c r="AD6" s="129">
        <v>45930</v>
      </c>
      <c r="AE6" s="47">
        <v>45932</v>
      </c>
      <c r="AF6" s="47">
        <v>45934</v>
      </c>
      <c r="AG6" s="47">
        <v>45939</v>
      </c>
      <c r="AH6" s="47">
        <v>45941</v>
      </c>
      <c r="AI6" s="47">
        <v>45946</v>
      </c>
      <c r="AJ6" s="47">
        <v>45948</v>
      </c>
      <c r="AK6" s="47">
        <v>45961</v>
      </c>
      <c r="AL6" s="47">
        <v>45964</v>
      </c>
      <c r="AM6" s="47">
        <v>45965</v>
      </c>
      <c r="AN6" s="47">
        <v>45967</v>
      </c>
      <c r="AO6" s="47">
        <v>45969</v>
      </c>
      <c r="AP6" s="47">
        <v>45974</v>
      </c>
      <c r="AQ6" s="47">
        <v>45976</v>
      </c>
      <c r="AR6" s="47">
        <v>45981</v>
      </c>
      <c r="AS6" s="47">
        <v>45983</v>
      </c>
      <c r="AT6" s="47">
        <v>45988</v>
      </c>
      <c r="AU6" s="47">
        <v>45990</v>
      </c>
      <c r="AV6" s="47">
        <v>45991</v>
      </c>
      <c r="AW6" s="47">
        <v>45995</v>
      </c>
      <c r="AX6" s="47">
        <v>46002</v>
      </c>
      <c r="AY6" s="47">
        <v>46009</v>
      </c>
      <c r="AZ6" s="47">
        <v>46011</v>
      </c>
      <c r="BA6" s="47">
        <v>46016</v>
      </c>
      <c r="BB6" s="28"/>
      <c r="BC6" s="28"/>
    </row>
    <row r="7" spans="1:55" ht="10.7"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row>
    <row r="8" spans="1:55" ht="10.7" customHeight="1" x14ac:dyDescent="0.2">
      <c r="A8" s="3">
        <v>1</v>
      </c>
      <c r="B8" s="119">
        <v>11400</v>
      </c>
      <c r="C8" s="119">
        <v>7600</v>
      </c>
      <c r="D8" s="119">
        <v>7600</v>
      </c>
      <c r="E8" s="119">
        <v>7200</v>
      </c>
      <c r="F8" s="119">
        <v>8000</v>
      </c>
      <c r="G8" s="119">
        <v>8000</v>
      </c>
      <c r="H8" s="119">
        <v>8000</v>
      </c>
      <c r="I8" s="119">
        <v>8000</v>
      </c>
      <c r="J8" s="119">
        <v>8000</v>
      </c>
      <c r="K8" s="119">
        <v>9600</v>
      </c>
      <c r="L8" s="119">
        <v>9400</v>
      </c>
      <c r="M8" s="119">
        <v>7200</v>
      </c>
      <c r="N8" s="119">
        <v>8000</v>
      </c>
      <c r="O8" s="119">
        <v>8000</v>
      </c>
      <c r="P8" s="119">
        <v>8000</v>
      </c>
      <c r="Q8" s="119">
        <v>8000</v>
      </c>
      <c r="R8" s="119">
        <v>8000</v>
      </c>
      <c r="S8" s="119">
        <v>8000</v>
      </c>
      <c r="T8" s="119">
        <v>8000</v>
      </c>
      <c r="U8" s="119">
        <v>8000</v>
      </c>
      <c r="V8" s="119">
        <v>8000</v>
      </c>
      <c r="W8" s="119">
        <v>7000</v>
      </c>
      <c r="X8" s="119">
        <v>7000</v>
      </c>
      <c r="Y8" s="119">
        <v>8000</v>
      </c>
      <c r="Z8" s="119">
        <v>7000</v>
      </c>
      <c r="AA8" s="119">
        <v>7000</v>
      </c>
      <c r="AB8" s="119">
        <v>9000</v>
      </c>
      <c r="AC8" s="119">
        <v>7000</v>
      </c>
      <c r="AD8" s="119">
        <v>7000</v>
      </c>
      <c r="AE8" s="119">
        <v>7000</v>
      </c>
      <c r="AF8" s="119">
        <v>7200</v>
      </c>
      <c r="AG8" s="119">
        <v>7000</v>
      </c>
      <c r="AH8" s="119">
        <v>7200</v>
      </c>
      <c r="AI8" s="119">
        <v>7000</v>
      </c>
      <c r="AJ8" s="119">
        <v>7200</v>
      </c>
      <c r="AK8" s="119">
        <v>7000</v>
      </c>
      <c r="AL8" s="119">
        <v>7000</v>
      </c>
      <c r="AM8" s="119">
        <v>6600</v>
      </c>
      <c r="AN8" s="119">
        <v>5400</v>
      </c>
      <c r="AO8" s="119">
        <v>5600</v>
      </c>
      <c r="AP8" s="119">
        <v>5400</v>
      </c>
      <c r="AQ8" s="119">
        <v>5600</v>
      </c>
      <c r="AR8" s="119">
        <v>5400</v>
      </c>
      <c r="AS8" s="119">
        <v>5600</v>
      </c>
      <c r="AT8" s="119">
        <v>5400</v>
      </c>
      <c r="AU8" s="119">
        <v>5600</v>
      </c>
      <c r="AV8" s="119">
        <v>5400</v>
      </c>
      <c r="AW8" s="119">
        <v>5400</v>
      </c>
      <c r="AX8" s="119">
        <v>5600</v>
      </c>
      <c r="AY8" s="119">
        <v>7000</v>
      </c>
      <c r="AZ8" s="119">
        <v>7200</v>
      </c>
      <c r="BA8" s="119">
        <v>7000</v>
      </c>
    </row>
    <row r="9" spans="1:55" ht="10.7" customHeight="1" x14ac:dyDescent="0.2">
      <c r="A9" s="3">
        <v>2</v>
      </c>
      <c r="B9" s="119">
        <f t="shared" ref="B9" si="0">B8+1400</f>
        <v>12800</v>
      </c>
      <c r="C9" s="119">
        <f t="shared" ref="C9" si="1">C8+1400</f>
        <v>9000</v>
      </c>
      <c r="D9" s="119">
        <f t="shared" ref="D9:E9" si="2">D8+1400</f>
        <v>9000</v>
      </c>
      <c r="E9" s="119">
        <f t="shared" si="2"/>
        <v>8600</v>
      </c>
      <c r="F9" s="119">
        <f t="shared" ref="F9" si="3">F8+1400</f>
        <v>9400</v>
      </c>
      <c r="G9" s="119">
        <f t="shared" ref="G9" si="4">G8+1400</f>
        <v>9400</v>
      </c>
      <c r="H9" s="119">
        <f t="shared" ref="H9:J9" si="5">H8+1400</f>
        <v>9400</v>
      </c>
      <c r="I9" s="119">
        <f t="shared" si="5"/>
        <v>9400</v>
      </c>
      <c r="J9" s="119">
        <f t="shared" si="5"/>
        <v>9400</v>
      </c>
      <c r="K9" s="119">
        <f t="shared" ref="K9:L9" si="6">K8+1400</f>
        <v>11000</v>
      </c>
      <c r="L9" s="119">
        <f t="shared" si="6"/>
        <v>10800</v>
      </c>
      <c r="M9" s="119">
        <f t="shared" ref="M9" si="7">M8+1400</f>
        <v>8600</v>
      </c>
      <c r="N9" s="119">
        <f t="shared" ref="N9" si="8">N8+1400</f>
        <v>9400</v>
      </c>
      <c r="O9" s="119">
        <f t="shared" ref="O9" si="9">O8+1400</f>
        <v>9400</v>
      </c>
      <c r="P9" s="119">
        <f t="shared" ref="P9" si="10">P8+1400</f>
        <v>9400</v>
      </c>
      <c r="Q9" s="119">
        <f t="shared" ref="Q9:R9" si="11">Q8+1400</f>
        <v>9400</v>
      </c>
      <c r="R9" s="119">
        <f t="shared" si="11"/>
        <v>9400</v>
      </c>
      <c r="S9" s="119">
        <f t="shared" ref="S9:T9" si="12">S8+1400</f>
        <v>9400</v>
      </c>
      <c r="T9" s="119">
        <f t="shared" si="12"/>
        <v>9400</v>
      </c>
      <c r="U9" s="119">
        <f t="shared" ref="U9" si="13">U8+1400</f>
        <v>9400</v>
      </c>
      <c r="V9" s="119">
        <f t="shared" ref="V9" si="14">V8+1400</f>
        <v>9400</v>
      </c>
      <c r="W9" s="119">
        <f t="shared" ref="W9" si="15">W8+1400</f>
        <v>8400</v>
      </c>
      <c r="X9" s="119">
        <f t="shared" ref="X9:Y9" si="16">X8+1400</f>
        <v>8400</v>
      </c>
      <c r="Y9" s="119">
        <f t="shared" si="16"/>
        <v>9400</v>
      </c>
      <c r="Z9" s="119">
        <f t="shared" ref="Z9:AC9" si="17">Z8+1400</f>
        <v>8400</v>
      </c>
      <c r="AA9" s="119">
        <f t="shared" si="17"/>
        <v>8400</v>
      </c>
      <c r="AB9" s="119">
        <f t="shared" ref="AB9" si="18">AB8+1400</f>
        <v>10400</v>
      </c>
      <c r="AC9" s="119">
        <f t="shared" si="17"/>
        <v>8400</v>
      </c>
      <c r="AD9" s="119">
        <f t="shared" ref="AD9:AM9" si="19">AD8+1400</f>
        <v>8400</v>
      </c>
      <c r="AE9" s="119">
        <f t="shared" si="19"/>
        <v>8400</v>
      </c>
      <c r="AF9" s="119">
        <f t="shared" si="19"/>
        <v>8600</v>
      </c>
      <c r="AG9" s="119">
        <f t="shared" si="19"/>
        <v>8400</v>
      </c>
      <c r="AH9" s="119">
        <f t="shared" si="19"/>
        <v>8600</v>
      </c>
      <c r="AI9" s="119">
        <f t="shared" si="19"/>
        <v>8400</v>
      </c>
      <c r="AJ9" s="119">
        <f t="shared" si="19"/>
        <v>8600</v>
      </c>
      <c r="AK9" s="119">
        <f t="shared" si="19"/>
        <v>8400</v>
      </c>
      <c r="AL9" s="119">
        <f t="shared" si="19"/>
        <v>8400</v>
      </c>
      <c r="AM9" s="119">
        <f t="shared" si="19"/>
        <v>8000</v>
      </c>
      <c r="AN9" s="119">
        <f t="shared" ref="AN9:AU9" si="20">AN8+1400</f>
        <v>6800</v>
      </c>
      <c r="AO9" s="119">
        <f t="shared" si="20"/>
        <v>7000</v>
      </c>
      <c r="AP9" s="119">
        <f t="shared" si="20"/>
        <v>6800</v>
      </c>
      <c r="AQ9" s="119">
        <f t="shared" si="20"/>
        <v>7000</v>
      </c>
      <c r="AR9" s="119">
        <f t="shared" si="20"/>
        <v>6800</v>
      </c>
      <c r="AS9" s="119">
        <f t="shared" si="20"/>
        <v>7000</v>
      </c>
      <c r="AT9" s="119">
        <f t="shared" si="20"/>
        <v>6800</v>
      </c>
      <c r="AU9" s="119">
        <f t="shared" si="20"/>
        <v>7000</v>
      </c>
      <c r="AV9" s="119">
        <f t="shared" ref="AV9:BA9" si="21">AV8+1400</f>
        <v>6800</v>
      </c>
      <c r="AW9" s="119">
        <f t="shared" si="21"/>
        <v>6800</v>
      </c>
      <c r="AX9" s="119">
        <f t="shared" si="21"/>
        <v>7000</v>
      </c>
      <c r="AY9" s="119">
        <f t="shared" si="21"/>
        <v>8400</v>
      </c>
      <c r="AZ9" s="119">
        <f t="shared" si="21"/>
        <v>8600</v>
      </c>
      <c r="BA9" s="119">
        <f t="shared" si="21"/>
        <v>8400</v>
      </c>
    </row>
    <row r="10" spans="1:55" s="118" customFormat="1" ht="10.7" customHeight="1" x14ac:dyDescent="0.2">
      <c r="A10" s="120" t="s">
        <v>107</v>
      </c>
    </row>
    <row r="11" spans="1:55" s="118" customFormat="1" ht="10.7" customHeight="1" x14ac:dyDescent="0.2">
      <c r="A11" s="121">
        <v>1</v>
      </c>
      <c r="B11" s="119">
        <f t="shared" ref="B11:W11" si="22">B8+1500</f>
        <v>12900</v>
      </c>
      <c r="C11" s="119">
        <f t="shared" si="22"/>
        <v>9100</v>
      </c>
      <c r="D11" s="119">
        <f t="shared" si="22"/>
        <v>9100</v>
      </c>
      <c r="E11" s="119">
        <f t="shared" ref="E11:F11" si="23">E8+1500</f>
        <v>8700</v>
      </c>
      <c r="F11" s="119">
        <f t="shared" si="23"/>
        <v>9500</v>
      </c>
      <c r="G11" s="119">
        <f t="shared" si="22"/>
        <v>9500</v>
      </c>
      <c r="H11" s="119">
        <f t="shared" si="22"/>
        <v>9500</v>
      </c>
      <c r="I11" s="119">
        <f t="shared" ref="I11:J11" si="24">I8+1500</f>
        <v>9500</v>
      </c>
      <c r="J11" s="119">
        <f t="shared" si="24"/>
        <v>9500</v>
      </c>
      <c r="K11" s="119">
        <f t="shared" si="22"/>
        <v>11100</v>
      </c>
      <c r="L11" s="119">
        <f t="shared" ref="L11" si="25">L8+1500</f>
        <v>10900</v>
      </c>
      <c r="M11" s="119">
        <f t="shared" si="22"/>
        <v>8700</v>
      </c>
      <c r="N11" s="119">
        <f t="shared" si="22"/>
        <v>9500</v>
      </c>
      <c r="O11" s="119">
        <f t="shared" si="22"/>
        <v>9500</v>
      </c>
      <c r="P11" s="119">
        <f t="shared" si="22"/>
        <v>9500</v>
      </c>
      <c r="Q11" s="119">
        <f t="shared" si="22"/>
        <v>9500</v>
      </c>
      <c r="R11" s="119">
        <f t="shared" ref="R11" si="26">R8+1500</f>
        <v>9500</v>
      </c>
      <c r="S11" s="119">
        <f t="shared" si="22"/>
        <v>9500</v>
      </c>
      <c r="T11" s="119">
        <f t="shared" si="22"/>
        <v>9500</v>
      </c>
      <c r="U11" s="119">
        <f t="shared" ref="U11" si="27">U8+1500</f>
        <v>9500</v>
      </c>
      <c r="V11" s="119">
        <f t="shared" si="22"/>
        <v>9500</v>
      </c>
      <c r="W11" s="119">
        <f t="shared" si="22"/>
        <v>8500</v>
      </c>
      <c r="X11" s="119">
        <f t="shared" ref="X11" si="28">X8+1500</f>
        <v>8500</v>
      </c>
      <c r="Y11" s="119">
        <f t="shared" ref="Y11:Z11" si="29">Y8+1500</f>
        <v>9500</v>
      </c>
      <c r="Z11" s="119">
        <f t="shared" si="29"/>
        <v>8500</v>
      </c>
      <c r="AA11" s="119">
        <f t="shared" ref="AA11:AC11" si="30">AA8+1500</f>
        <v>8500</v>
      </c>
      <c r="AB11" s="119">
        <f t="shared" ref="AB11" si="31">AB8+1500</f>
        <v>10500</v>
      </c>
      <c r="AC11" s="119">
        <f t="shared" si="30"/>
        <v>8500</v>
      </c>
      <c r="AD11" s="119">
        <f t="shared" ref="AD11:AM11" si="32">AD8+1500</f>
        <v>8500</v>
      </c>
      <c r="AE11" s="119">
        <f t="shared" si="32"/>
        <v>8500</v>
      </c>
      <c r="AF11" s="119">
        <f t="shared" si="32"/>
        <v>8700</v>
      </c>
      <c r="AG11" s="119">
        <f t="shared" si="32"/>
        <v>8500</v>
      </c>
      <c r="AH11" s="119">
        <f t="shared" si="32"/>
        <v>8700</v>
      </c>
      <c r="AI11" s="119">
        <f t="shared" si="32"/>
        <v>8500</v>
      </c>
      <c r="AJ11" s="119">
        <f t="shared" si="32"/>
        <v>8700</v>
      </c>
      <c r="AK11" s="119">
        <f t="shared" si="32"/>
        <v>8500</v>
      </c>
      <c r="AL11" s="119">
        <f t="shared" si="32"/>
        <v>8500</v>
      </c>
      <c r="AM11" s="119">
        <f t="shared" si="32"/>
        <v>8100</v>
      </c>
      <c r="AN11" s="119">
        <f t="shared" ref="AN11:AU11" si="33">AN8+1500</f>
        <v>6900</v>
      </c>
      <c r="AO11" s="119">
        <f t="shared" si="33"/>
        <v>7100</v>
      </c>
      <c r="AP11" s="119">
        <f t="shared" si="33"/>
        <v>6900</v>
      </c>
      <c r="AQ11" s="119">
        <f t="shared" si="33"/>
        <v>7100</v>
      </c>
      <c r="AR11" s="119">
        <f t="shared" si="33"/>
        <v>6900</v>
      </c>
      <c r="AS11" s="119">
        <f t="shared" si="33"/>
        <v>7100</v>
      </c>
      <c r="AT11" s="119">
        <f t="shared" si="33"/>
        <v>6900</v>
      </c>
      <c r="AU11" s="119">
        <f t="shared" si="33"/>
        <v>7100</v>
      </c>
      <c r="AV11" s="119">
        <f t="shared" ref="AV11:BA11" si="34">AV8+1500</f>
        <v>6900</v>
      </c>
      <c r="AW11" s="119">
        <f t="shared" si="34"/>
        <v>6900</v>
      </c>
      <c r="AX11" s="119">
        <f t="shared" si="34"/>
        <v>7100</v>
      </c>
      <c r="AY11" s="119">
        <f t="shared" si="34"/>
        <v>8500</v>
      </c>
      <c r="AZ11" s="119">
        <f t="shared" si="34"/>
        <v>8700</v>
      </c>
      <c r="BA11" s="119">
        <f t="shared" si="34"/>
        <v>8500</v>
      </c>
    </row>
    <row r="12" spans="1:55" s="118" customFormat="1" ht="10.7" customHeight="1" x14ac:dyDescent="0.2">
      <c r="A12" s="121">
        <v>2</v>
      </c>
      <c r="B12" s="119">
        <f t="shared" ref="B12" si="35">B11+1400</f>
        <v>14300</v>
      </c>
      <c r="C12" s="119">
        <f t="shared" ref="C12" si="36">C11+1400</f>
        <v>10500</v>
      </c>
      <c r="D12" s="119">
        <f t="shared" ref="D12:E12" si="37">D11+1400</f>
        <v>10500</v>
      </c>
      <c r="E12" s="119">
        <f t="shared" si="37"/>
        <v>10100</v>
      </c>
      <c r="F12" s="119">
        <f t="shared" ref="F12" si="38">F11+1400</f>
        <v>10900</v>
      </c>
      <c r="G12" s="119">
        <f t="shared" ref="G12" si="39">G11+1400</f>
        <v>10900</v>
      </c>
      <c r="H12" s="119">
        <f t="shared" ref="H12:J12" si="40">H11+1400</f>
        <v>10900</v>
      </c>
      <c r="I12" s="119">
        <f t="shared" si="40"/>
        <v>10900</v>
      </c>
      <c r="J12" s="119">
        <f t="shared" si="40"/>
        <v>10900</v>
      </c>
      <c r="K12" s="119">
        <f t="shared" ref="K12:L12" si="41">K11+1400</f>
        <v>12500</v>
      </c>
      <c r="L12" s="119">
        <f t="shared" si="41"/>
        <v>12300</v>
      </c>
      <c r="M12" s="119">
        <f t="shared" ref="M12" si="42">M11+1400</f>
        <v>10100</v>
      </c>
      <c r="N12" s="119">
        <f t="shared" ref="N12" si="43">N11+1400</f>
        <v>10900</v>
      </c>
      <c r="O12" s="119">
        <f t="shared" ref="O12" si="44">O11+1400</f>
        <v>10900</v>
      </c>
      <c r="P12" s="119">
        <f t="shared" ref="P12" si="45">P11+1400</f>
        <v>10900</v>
      </c>
      <c r="Q12" s="119">
        <f t="shared" ref="Q12:R12" si="46">Q11+1400</f>
        <v>10900</v>
      </c>
      <c r="R12" s="119">
        <f t="shared" si="46"/>
        <v>10900</v>
      </c>
      <c r="S12" s="119">
        <f t="shared" ref="S12:T12" si="47">S11+1400</f>
        <v>10900</v>
      </c>
      <c r="T12" s="119">
        <f t="shared" si="47"/>
        <v>10900</v>
      </c>
      <c r="U12" s="119">
        <f t="shared" ref="U12" si="48">U11+1400</f>
        <v>10900</v>
      </c>
      <c r="V12" s="119">
        <f t="shared" ref="V12" si="49">V11+1400</f>
        <v>10900</v>
      </c>
      <c r="W12" s="119">
        <f t="shared" ref="W12" si="50">W11+1400</f>
        <v>9900</v>
      </c>
      <c r="X12" s="119">
        <f t="shared" ref="X12:Y12" si="51">X11+1400</f>
        <v>9900</v>
      </c>
      <c r="Y12" s="119">
        <f t="shared" si="51"/>
        <v>10900</v>
      </c>
      <c r="Z12" s="119">
        <f t="shared" ref="Z12:AC12" si="52">Z11+1400</f>
        <v>9900</v>
      </c>
      <c r="AA12" s="119">
        <f t="shared" si="52"/>
        <v>9900</v>
      </c>
      <c r="AB12" s="119">
        <f t="shared" ref="AB12" si="53">AB11+1400</f>
        <v>11900</v>
      </c>
      <c r="AC12" s="119">
        <f t="shared" si="52"/>
        <v>9900</v>
      </c>
      <c r="AD12" s="119">
        <f t="shared" ref="AD12:AM12" si="54">AD11+1400</f>
        <v>9900</v>
      </c>
      <c r="AE12" s="119">
        <f t="shared" si="54"/>
        <v>9900</v>
      </c>
      <c r="AF12" s="119">
        <f t="shared" si="54"/>
        <v>10100</v>
      </c>
      <c r="AG12" s="119">
        <f t="shared" si="54"/>
        <v>9900</v>
      </c>
      <c r="AH12" s="119">
        <f t="shared" si="54"/>
        <v>10100</v>
      </c>
      <c r="AI12" s="119">
        <f t="shared" si="54"/>
        <v>9900</v>
      </c>
      <c r="AJ12" s="119">
        <f t="shared" si="54"/>
        <v>10100</v>
      </c>
      <c r="AK12" s="119">
        <f t="shared" si="54"/>
        <v>9900</v>
      </c>
      <c r="AL12" s="119">
        <f t="shared" si="54"/>
        <v>9900</v>
      </c>
      <c r="AM12" s="119">
        <f t="shared" si="54"/>
        <v>9500</v>
      </c>
      <c r="AN12" s="119">
        <f t="shared" ref="AN12:AU12" si="55">AN11+1400</f>
        <v>8300</v>
      </c>
      <c r="AO12" s="119">
        <f t="shared" si="55"/>
        <v>8500</v>
      </c>
      <c r="AP12" s="119">
        <f t="shared" si="55"/>
        <v>8300</v>
      </c>
      <c r="AQ12" s="119">
        <f t="shared" si="55"/>
        <v>8500</v>
      </c>
      <c r="AR12" s="119">
        <f t="shared" si="55"/>
        <v>8300</v>
      </c>
      <c r="AS12" s="119">
        <f t="shared" si="55"/>
        <v>8500</v>
      </c>
      <c r="AT12" s="119">
        <f t="shared" si="55"/>
        <v>8300</v>
      </c>
      <c r="AU12" s="119">
        <f t="shared" si="55"/>
        <v>8500</v>
      </c>
      <c r="AV12" s="119">
        <f t="shared" ref="AV12:BA12" si="56">AV11+1400</f>
        <v>8300</v>
      </c>
      <c r="AW12" s="119">
        <f t="shared" si="56"/>
        <v>8300</v>
      </c>
      <c r="AX12" s="119">
        <f t="shared" si="56"/>
        <v>8500</v>
      </c>
      <c r="AY12" s="119">
        <f t="shared" si="56"/>
        <v>9900</v>
      </c>
      <c r="AZ12" s="119">
        <f t="shared" si="56"/>
        <v>10100</v>
      </c>
      <c r="BA12" s="119">
        <f t="shared" si="56"/>
        <v>9900</v>
      </c>
    </row>
    <row r="13" spans="1:55" s="118" customFormat="1" ht="10.7" customHeight="1" x14ac:dyDescent="0.2">
      <c r="A13" s="120" t="s">
        <v>86</v>
      </c>
    </row>
    <row r="14" spans="1:55" s="118" customFormat="1" ht="10.7" customHeight="1" x14ac:dyDescent="0.2">
      <c r="A14" s="121">
        <v>1</v>
      </c>
      <c r="B14" s="119">
        <f t="shared" ref="B14:W14" si="57">B8+3500</f>
        <v>14900</v>
      </c>
      <c r="C14" s="119">
        <f t="shared" si="57"/>
        <v>11100</v>
      </c>
      <c r="D14" s="119">
        <f t="shared" si="57"/>
        <v>11100</v>
      </c>
      <c r="E14" s="119">
        <f t="shared" ref="E14:F14" si="58">E8+3500</f>
        <v>10700</v>
      </c>
      <c r="F14" s="119">
        <f t="shared" si="58"/>
        <v>11500</v>
      </c>
      <c r="G14" s="119">
        <f t="shared" si="57"/>
        <v>11500</v>
      </c>
      <c r="H14" s="119">
        <f t="shared" si="57"/>
        <v>11500</v>
      </c>
      <c r="I14" s="119">
        <f t="shared" ref="I14:J14" si="59">I8+3500</f>
        <v>11500</v>
      </c>
      <c r="J14" s="119">
        <f t="shared" si="59"/>
        <v>11500</v>
      </c>
      <c r="K14" s="119">
        <f t="shared" si="57"/>
        <v>13100</v>
      </c>
      <c r="L14" s="119">
        <f t="shared" ref="L14" si="60">L8+3500</f>
        <v>12900</v>
      </c>
      <c r="M14" s="119">
        <f t="shared" si="57"/>
        <v>10700</v>
      </c>
      <c r="N14" s="119">
        <f t="shared" si="57"/>
        <v>11500</v>
      </c>
      <c r="O14" s="119">
        <f t="shared" si="57"/>
        <v>11500</v>
      </c>
      <c r="P14" s="119">
        <f t="shared" si="57"/>
        <v>11500</v>
      </c>
      <c r="Q14" s="119">
        <f t="shared" si="57"/>
        <v>11500</v>
      </c>
      <c r="R14" s="119">
        <f t="shared" ref="R14" si="61">R8+3500</f>
        <v>11500</v>
      </c>
      <c r="S14" s="119">
        <f t="shared" si="57"/>
        <v>11500</v>
      </c>
      <c r="T14" s="119">
        <f t="shared" si="57"/>
        <v>11500</v>
      </c>
      <c r="U14" s="119">
        <f t="shared" ref="U14" si="62">U8+3500</f>
        <v>11500</v>
      </c>
      <c r="V14" s="119">
        <f t="shared" si="57"/>
        <v>11500</v>
      </c>
      <c r="W14" s="119">
        <f t="shared" si="57"/>
        <v>10500</v>
      </c>
      <c r="X14" s="119">
        <f t="shared" ref="X14" si="63">X8+3500</f>
        <v>10500</v>
      </c>
      <c r="Y14" s="119">
        <f t="shared" ref="Y14:Z14" si="64">Y8+3500</f>
        <v>11500</v>
      </c>
      <c r="Z14" s="119">
        <f t="shared" si="64"/>
        <v>10500</v>
      </c>
      <c r="AA14" s="119">
        <f t="shared" ref="AA14:AC14" si="65">AA8+3500</f>
        <v>10500</v>
      </c>
      <c r="AB14" s="119">
        <f t="shared" ref="AB14" si="66">AB8+3500</f>
        <v>12500</v>
      </c>
      <c r="AC14" s="119">
        <f t="shared" si="65"/>
        <v>10500</v>
      </c>
      <c r="AD14" s="119">
        <f t="shared" ref="AD14:AM14" si="67">AD8+3500</f>
        <v>10500</v>
      </c>
      <c r="AE14" s="119">
        <f t="shared" si="67"/>
        <v>10500</v>
      </c>
      <c r="AF14" s="119">
        <f t="shared" si="67"/>
        <v>10700</v>
      </c>
      <c r="AG14" s="119">
        <f t="shared" si="67"/>
        <v>10500</v>
      </c>
      <c r="AH14" s="119">
        <f t="shared" si="67"/>
        <v>10700</v>
      </c>
      <c r="AI14" s="119">
        <f t="shared" si="67"/>
        <v>10500</v>
      </c>
      <c r="AJ14" s="119">
        <f t="shared" si="67"/>
        <v>10700</v>
      </c>
      <c r="AK14" s="119">
        <f t="shared" si="67"/>
        <v>10500</v>
      </c>
      <c r="AL14" s="119">
        <f t="shared" si="67"/>
        <v>10500</v>
      </c>
      <c r="AM14" s="119">
        <f t="shared" si="67"/>
        <v>10100</v>
      </c>
      <c r="AN14" s="119">
        <f t="shared" ref="AN14:AU14" si="68">AN8+3500</f>
        <v>8900</v>
      </c>
      <c r="AO14" s="119">
        <f t="shared" si="68"/>
        <v>9100</v>
      </c>
      <c r="AP14" s="119">
        <f t="shared" si="68"/>
        <v>8900</v>
      </c>
      <c r="AQ14" s="119">
        <f t="shared" si="68"/>
        <v>9100</v>
      </c>
      <c r="AR14" s="119">
        <f t="shared" si="68"/>
        <v>8900</v>
      </c>
      <c r="AS14" s="119">
        <f t="shared" si="68"/>
        <v>9100</v>
      </c>
      <c r="AT14" s="119">
        <f t="shared" si="68"/>
        <v>8900</v>
      </c>
      <c r="AU14" s="119">
        <f t="shared" si="68"/>
        <v>9100</v>
      </c>
      <c r="AV14" s="119">
        <f t="shared" ref="AV14:BA14" si="69">AV8+3500</f>
        <v>8900</v>
      </c>
      <c r="AW14" s="119">
        <f t="shared" si="69"/>
        <v>8900</v>
      </c>
      <c r="AX14" s="119">
        <f t="shared" si="69"/>
        <v>9100</v>
      </c>
      <c r="AY14" s="119">
        <f t="shared" si="69"/>
        <v>10500</v>
      </c>
      <c r="AZ14" s="119">
        <f t="shared" si="69"/>
        <v>10700</v>
      </c>
      <c r="BA14" s="119">
        <f t="shared" si="69"/>
        <v>10500</v>
      </c>
    </row>
    <row r="15" spans="1:55" s="118" customFormat="1" ht="10.7" customHeight="1" x14ac:dyDescent="0.2">
      <c r="A15" s="121">
        <v>2</v>
      </c>
      <c r="B15" s="119">
        <f t="shared" ref="B15" si="70">B14+1400</f>
        <v>16300</v>
      </c>
      <c r="C15" s="119">
        <f t="shared" ref="C15" si="71">C14+1400</f>
        <v>12500</v>
      </c>
      <c r="D15" s="119">
        <f t="shared" ref="D15:E15" si="72">D14+1400</f>
        <v>12500</v>
      </c>
      <c r="E15" s="119">
        <f t="shared" si="72"/>
        <v>12100</v>
      </c>
      <c r="F15" s="119">
        <f t="shared" ref="F15" si="73">F14+1400</f>
        <v>12900</v>
      </c>
      <c r="G15" s="119">
        <f t="shared" ref="G15" si="74">G14+1400</f>
        <v>12900</v>
      </c>
      <c r="H15" s="119">
        <f t="shared" ref="H15:J15" si="75">H14+1400</f>
        <v>12900</v>
      </c>
      <c r="I15" s="119">
        <f t="shared" si="75"/>
        <v>12900</v>
      </c>
      <c r="J15" s="119">
        <f t="shared" si="75"/>
        <v>12900</v>
      </c>
      <c r="K15" s="119">
        <f t="shared" ref="K15:L15" si="76">K14+1400</f>
        <v>14500</v>
      </c>
      <c r="L15" s="119">
        <f t="shared" si="76"/>
        <v>14300</v>
      </c>
      <c r="M15" s="119">
        <f t="shared" ref="M15" si="77">M14+1400</f>
        <v>12100</v>
      </c>
      <c r="N15" s="119">
        <f t="shared" ref="N15" si="78">N14+1400</f>
        <v>12900</v>
      </c>
      <c r="O15" s="119">
        <f t="shared" ref="O15" si="79">O14+1400</f>
        <v>12900</v>
      </c>
      <c r="P15" s="119">
        <f t="shared" ref="P15" si="80">P14+1400</f>
        <v>12900</v>
      </c>
      <c r="Q15" s="119">
        <f t="shared" ref="Q15:R15" si="81">Q14+1400</f>
        <v>12900</v>
      </c>
      <c r="R15" s="119">
        <f t="shared" si="81"/>
        <v>12900</v>
      </c>
      <c r="S15" s="119">
        <f t="shared" ref="S15:T15" si="82">S14+1400</f>
        <v>12900</v>
      </c>
      <c r="T15" s="119">
        <f t="shared" si="82"/>
        <v>12900</v>
      </c>
      <c r="U15" s="119">
        <f t="shared" ref="U15" si="83">U14+1400</f>
        <v>12900</v>
      </c>
      <c r="V15" s="119">
        <f t="shared" ref="V15" si="84">V14+1400</f>
        <v>12900</v>
      </c>
      <c r="W15" s="119">
        <f t="shared" ref="W15" si="85">W14+1400</f>
        <v>11900</v>
      </c>
      <c r="X15" s="119">
        <f t="shared" ref="X15:Y15" si="86">X14+1400</f>
        <v>11900</v>
      </c>
      <c r="Y15" s="119">
        <f t="shared" si="86"/>
        <v>12900</v>
      </c>
      <c r="Z15" s="119">
        <f t="shared" ref="Z15:AC15" si="87">Z14+1400</f>
        <v>11900</v>
      </c>
      <c r="AA15" s="119">
        <f t="shared" si="87"/>
        <v>11900</v>
      </c>
      <c r="AB15" s="119">
        <f t="shared" ref="AB15" si="88">AB14+1400</f>
        <v>13900</v>
      </c>
      <c r="AC15" s="119">
        <f t="shared" si="87"/>
        <v>11900</v>
      </c>
      <c r="AD15" s="119">
        <f t="shared" ref="AD15:AM15" si="89">AD14+1400</f>
        <v>11900</v>
      </c>
      <c r="AE15" s="119">
        <f t="shared" si="89"/>
        <v>11900</v>
      </c>
      <c r="AF15" s="119">
        <f t="shared" si="89"/>
        <v>12100</v>
      </c>
      <c r="AG15" s="119">
        <f t="shared" si="89"/>
        <v>11900</v>
      </c>
      <c r="AH15" s="119">
        <f t="shared" si="89"/>
        <v>12100</v>
      </c>
      <c r="AI15" s="119">
        <f t="shared" si="89"/>
        <v>11900</v>
      </c>
      <c r="AJ15" s="119">
        <f t="shared" si="89"/>
        <v>12100</v>
      </c>
      <c r="AK15" s="119">
        <f t="shared" si="89"/>
        <v>11900</v>
      </c>
      <c r="AL15" s="119">
        <f t="shared" si="89"/>
        <v>11900</v>
      </c>
      <c r="AM15" s="119">
        <f t="shared" si="89"/>
        <v>11500</v>
      </c>
      <c r="AN15" s="119">
        <f t="shared" ref="AN15:AU15" si="90">AN14+1400</f>
        <v>10300</v>
      </c>
      <c r="AO15" s="119">
        <f t="shared" si="90"/>
        <v>10500</v>
      </c>
      <c r="AP15" s="119">
        <f t="shared" si="90"/>
        <v>10300</v>
      </c>
      <c r="AQ15" s="119">
        <f t="shared" si="90"/>
        <v>10500</v>
      </c>
      <c r="AR15" s="119">
        <f t="shared" si="90"/>
        <v>10300</v>
      </c>
      <c r="AS15" s="119">
        <f t="shared" si="90"/>
        <v>10500</v>
      </c>
      <c r="AT15" s="119">
        <f t="shared" si="90"/>
        <v>10300</v>
      </c>
      <c r="AU15" s="119">
        <f t="shared" si="90"/>
        <v>10500</v>
      </c>
      <c r="AV15" s="119">
        <f t="shared" ref="AV15:BA15" si="91">AV14+1400</f>
        <v>10300</v>
      </c>
      <c r="AW15" s="119">
        <f t="shared" si="91"/>
        <v>10300</v>
      </c>
      <c r="AX15" s="119">
        <f t="shared" si="91"/>
        <v>10500</v>
      </c>
      <c r="AY15" s="119">
        <f t="shared" si="91"/>
        <v>11900</v>
      </c>
      <c r="AZ15" s="119">
        <f t="shared" si="91"/>
        <v>12100</v>
      </c>
      <c r="BA15" s="119">
        <f t="shared" si="91"/>
        <v>11900</v>
      </c>
    </row>
    <row r="16" spans="1:55" s="118" customFormat="1" ht="10.7" customHeight="1" x14ac:dyDescent="0.2">
      <c r="A16" s="122" t="s">
        <v>91</v>
      </c>
    </row>
    <row r="17" spans="1:53" s="118" customFormat="1" ht="10.7" customHeight="1" x14ac:dyDescent="0.2">
      <c r="A17" s="121">
        <v>1</v>
      </c>
      <c r="B17" s="119">
        <f t="shared" ref="B17:W17" si="92">B8+4500</f>
        <v>15900</v>
      </c>
      <c r="C17" s="119">
        <f t="shared" si="92"/>
        <v>12100</v>
      </c>
      <c r="D17" s="119">
        <f t="shared" si="92"/>
        <v>12100</v>
      </c>
      <c r="E17" s="119">
        <f t="shared" ref="E17:F17" si="93">E8+4500</f>
        <v>11700</v>
      </c>
      <c r="F17" s="119">
        <f t="shared" si="93"/>
        <v>12500</v>
      </c>
      <c r="G17" s="119">
        <f t="shared" si="92"/>
        <v>12500</v>
      </c>
      <c r="H17" s="119">
        <f t="shared" si="92"/>
        <v>12500</v>
      </c>
      <c r="I17" s="119">
        <f t="shared" ref="I17:J17" si="94">I8+4500</f>
        <v>12500</v>
      </c>
      <c r="J17" s="119">
        <f t="shared" si="94"/>
        <v>12500</v>
      </c>
      <c r="K17" s="119">
        <f t="shared" si="92"/>
        <v>14100</v>
      </c>
      <c r="L17" s="119">
        <f t="shared" ref="L17" si="95">L8+4500</f>
        <v>13900</v>
      </c>
      <c r="M17" s="119">
        <f t="shared" si="92"/>
        <v>11700</v>
      </c>
      <c r="N17" s="119">
        <f t="shared" si="92"/>
        <v>12500</v>
      </c>
      <c r="O17" s="119">
        <f t="shared" si="92"/>
        <v>12500</v>
      </c>
      <c r="P17" s="119">
        <f t="shared" si="92"/>
        <v>12500</v>
      </c>
      <c r="Q17" s="119">
        <f t="shared" si="92"/>
        <v>12500</v>
      </c>
      <c r="R17" s="119">
        <f t="shared" ref="R17" si="96">R8+4500</f>
        <v>12500</v>
      </c>
      <c r="S17" s="119">
        <f t="shared" si="92"/>
        <v>12500</v>
      </c>
      <c r="T17" s="119">
        <f t="shared" si="92"/>
        <v>12500</v>
      </c>
      <c r="U17" s="119">
        <f t="shared" ref="U17" si="97">U8+4500</f>
        <v>12500</v>
      </c>
      <c r="V17" s="119">
        <f t="shared" si="92"/>
        <v>12500</v>
      </c>
      <c r="W17" s="119">
        <f t="shared" si="92"/>
        <v>11500</v>
      </c>
      <c r="X17" s="119">
        <f t="shared" ref="X17" si="98">X8+4500</f>
        <v>11500</v>
      </c>
      <c r="Y17" s="119">
        <f t="shared" ref="Y17:Z17" si="99">Y8+4500</f>
        <v>12500</v>
      </c>
      <c r="Z17" s="119">
        <f t="shared" si="99"/>
        <v>11500</v>
      </c>
      <c r="AA17" s="119">
        <f t="shared" ref="AA17:AC17" si="100">AA8+4500</f>
        <v>11500</v>
      </c>
      <c r="AB17" s="119">
        <f t="shared" ref="AB17" si="101">AB8+4500</f>
        <v>13500</v>
      </c>
      <c r="AC17" s="119">
        <f t="shared" si="100"/>
        <v>11500</v>
      </c>
      <c r="AD17" s="119">
        <f t="shared" ref="AD17:AM17" si="102">AD8+4500</f>
        <v>11500</v>
      </c>
      <c r="AE17" s="119">
        <f t="shared" si="102"/>
        <v>11500</v>
      </c>
      <c r="AF17" s="119">
        <f t="shared" si="102"/>
        <v>11700</v>
      </c>
      <c r="AG17" s="119">
        <f t="shared" si="102"/>
        <v>11500</v>
      </c>
      <c r="AH17" s="119">
        <f t="shared" si="102"/>
        <v>11700</v>
      </c>
      <c r="AI17" s="119">
        <f t="shared" si="102"/>
        <v>11500</v>
      </c>
      <c r="AJ17" s="119">
        <f t="shared" si="102"/>
        <v>11700</v>
      </c>
      <c r="AK17" s="119">
        <f t="shared" si="102"/>
        <v>11500</v>
      </c>
      <c r="AL17" s="119">
        <f t="shared" si="102"/>
        <v>11500</v>
      </c>
      <c r="AM17" s="119">
        <f t="shared" si="102"/>
        <v>11100</v>
      </c>
      <c r="AN17" s="119">
        <f t="shared" ref="AN17:AU17" si="103">AN8+4500</f>
        <v>9900</v>
      </c>
      <c r="AO17" s="119">
        <f t="shared" si="103"/>
        <v>10100</v>
      </c>
      <c r="AP17" s="119">
        <f t="shared" si="103"/>
        <v>9900</v>
      </c>
      <c r="AQ17" s="119">
        <f t="shared" si="103"/>
        <v>10100</v>
      </c>
      <c r="AR17" s="119">
        <f t="shared" si="103"/>
        <v>9900</v>
      </c>
      <c r="AS17" s="119">
        <f t="shared" si="103"/>
        <v>10100</v>
      </c>
      <c r="AT17" s="119">
        <f t="shared" si="103"/>
        <v>9900</v>
      </c>
      <c r="AU17" s="119">
        <f t="shared" si="103"/>
        <v>10100</v>
      </c>
      <c r="AV17" s="119">
        <f t="shared" ref="AV17:BA17" si="104">AV8+4500</f>
        <v>9900</v>
      </c>
      <c r="AW17" s="119">
        <f t="shared" si="104"/>
        <v>9900</v>
      </c>
      <c r="AX17" s="119">
        <f t="shared" si="104"/>
        <v>10100</v>
      </c>
      <c r="AY17" s="119">
        <f t="shared" si="104"/>
        <v>11500</v>
      </c>
      <c r="AZ17" s="119">
        <f t="shared" si="104"/>
        <v>11700</v>
      </c>
      <c r="BA17" s="119">
        <f t="shared" si="104"/>
        <v>11500</v>
      </c>
    </row>
    <row r="18" spans="1:53" s="118" customFormat="1" ht="10.7" customHeight="1" x14ac:dyDescent="0.2">
      <c r="A18" s="121">
        <v>2</v>
      </c>
      <c r="B18" s="119">
        <f t="shared" ref="B18" si="105">B17+1400</f>
        <v>17300</v>
      </c>
      <c r="C18" s="119">
        <f t="shared" ref="C18" si="106">C17+1400</f>
        <v>13500</v>
      </c>
      <c r="D18" s="119">
        <f t="shared" ref="D18:E18" si="107">D17+1400</f>
        <v>13500</v>
      </c>
      <c r="E18" s="119">
        <f t="shared" si="107"/>
        <v>13100</v>
      </c>
      <c r="F18" s="119">
        <f t="shared" ref="F18" si="108">F17+1400</f>
        <v>13900</v>
      </c>
      <c r="G18" s="119">
        <f t="shared" ref="G18" si="109">G17+1400</f>
        <v>13900</v>
      </c>
      <c r="H18" s="119">
        <f t="shared" ref="H18:J18" si="110">H17+1400</f>
        <v>13900</v>
      </c>
      <c r="I18" s="119">
        <f t="shared" si="110"/>
        <v>13900</v>
      </c>
      <c r="J18" s="119">
        <f t="shared" si="110"/>
        <v>13900</v>
      </c>
      <c r="K18" s="119">
        <f t="shared" ref="K18:L18" si="111">K17+1400</f>
        <v>15500</v>
      </c>
      <c r="L18" s="119">
        <f t="shared" si="111"/>
        <v>15300</v>
      </c>
      <c r="M18" s="119">
        <f t="shared" ref="M18" si="112">M17+1400</f>
        <v>13100</v>
      </c>
      <c r="N18" s="119">
        <f t="shared" ref="N18" si="113">N17+1400</f>
        <v>13900</v>
      </c>
      <c r="O18" s="119">
        <f t="shared" ref="O18" si="114">O17+1400</f>
        <v>13900</v>
      </c>
      <c r="P18" s="119">
        <f t="shared" ref="P18" si="115">P17+1400</f>
        <v>13900</v>
      </c>
      <c r="Q18" s="119">
        <f t="shared" ref="Q18:R18" si="116">Q17+1400</f>
        <v>13900</v>
      </c>
      <c r="R18" s="119">
        <f t="shared" si="116"/>
        <v>13900</v>
      </c>
      <c r="S18" s="119">
        <f t="shared" ref="S18:T18" si="117">S17+1400</f>
        <v>13900</v>
      </c>
      <c r="T18" s="119">
        <f t="shared" si="117"/>
        <v>13900</v>
      </c>
      <c r="U18" s="119">
        <f t="shared" ref="U18" si="118">U17+1400</f>
        <v>13900</v>
      </c>
      <c r="V18" s="119">
        <f t="shared" ref="V18" si="119">V17+1400</f>
        <v>13900</v>
      </c>
      <c r="W18" s="119">
        <f t="shared" ref="W18" si="120">W17+1400</f>
        <v>12900</v>
      </c>
      <c r="X18" s="119">
        <f t="shared" ref="X18:Y18" si="121">X17+1400</f>
        <v>12900</v>
      </c>
      <c r="Y18" s="119">
        <f t="shared" si="121"/>
        <v>13900</v>
      </c>
      <c r="Z18" s="119">
        <f t="shared" ref="Z18:AC18" si="122">Z17+1400</f>
        <v>12900</v>
      </c>
      <c r="AA18" s="119">
        <f t="shared" si="122"/>
        <v>12900</v>
      </c>
      <c r="AB18" s="119">
        <f t="shared" ref="AB18" si="123">AB17+1400</f>
        <v>14900</v>
      </c>
      <c r="AC18" s="119">
        <f t="shared" si="122"/>
        <v>12900</v>
      </c>
      <c r="AD18" s="119">
        <f t="shared" ref="AD18:AM18" si="124">AD17+1400</f>
        <v>12900</v>
      </c>
      <c r="AE18" s="119">
        <f t="shared" si="124"/>
        <v>12900</v>
      </c>
      <c r="AF18" s="119">
        <f t="shared" si="124"/>
        <v>13100</v>
      </c>
      <c r="AG18" s="119">
        <f t="shared" si="124"/>
        <v>12900</v>
      </c>
      <c r="AH18" s="119">
        <f t="shared" si="124"/>
        <v>13100</v>
      </c>
      <c r="AI18" s="119">
        <f t="shared" si="124"/>
        <v>12900</v>
      </c>
      <c r="AJ18" s="119">
        <f t="shared" si="124"/>
        <v>13100</v>
      </c>
      <c r="AK18" s="119">
        <f t="shared" si="124"/>
        <v>12900</v>
      </c>
      <c r="AL18" s="119">
        <f t="shared" si="124"/>
        <v>12900</v>
      </c>
      <c r="AM18" s="119">
        <f t="shared" si="124"/>
        <v>12500</v>
      </c>
      <c r="AN18" s="119">
        <f t="shared" ref="AN18:AU18" si="125">AN17+1400</f>
        <v>11300</v>
      </c>
      <c r="AO18" s="119">
        <f t="shared" si="125"/>
        <v>11500</v>
      </c>
      <c r="AP18" s="119">
        <f t="shared" si="125"/>
        <v>11300</v>
      </c>
      <c r="AQ18" s="119">
        <f t="shared" si="125"/>
        <v>11500</v>
      </c>
      <c r="AR18" s="119">
        <f t="shared" si="125"/>
        <v>11300</v>
      </c>
      <c r="AS18" s="119">
        <f t="shared" si="125"/>
        <v>11500</v>
      </c>
      <c r="AT18" s="119">
        <f t="shared" si="125"/>
        <v>11300</v>
      </c>
      <c r="AU18" s="119">
        <f t="shared" si="125"/>
        <v>11500</v>
      </c>
      <c r="AV18" s="119">
        <f t="shared" ref="AV18:BA18" si="126">AV17+1400</f>
        <v>11300</v>
      </c>
      <c r="AW18" s="119">
        <f t="shared" si="126"/>
        <v>11300</v>
      </c>
      <c r="AX18" s="119">
        <f t="shared" si="126"/>
        <v>11500</v>
      </c>
      <c r="AY18" s="119">
        <f t="shared" si="126"/>
        <v>12900</v>
      </c>
      <c r="AZ18" s="119">
        <f t="shared" si="126"/>
        <v>13100</v>
      </c>
      <c r="BA18" s="119">
        <f t="shared" si="126"/>
        <v>12900</v>
      </c>
    </row>
    <row r="19" spans="1:53" s="118" customFormat="1" ht="10.7" customHeight="1" x14ac:dyDescent="0.2">
      <c r="A19" s="119" t="s">
        <v>92</v>
      </c>
    </row>
    <row r="20" spans="1:53" s="118" customFormat="1" ht="10.7" customHeight="1" x14ac:dyDescent="0.2">
      <c r="A20" s="121">
        <v>1</v>
      </c>
      <c r="B20" s="119">
        <f>B8+6000+1100</f>
        <v>18500</v>
      </c>
      <c r="C20" s="119">
        <f t="shared" ref="C20:W20" si="127">C8+6000</f>
        <v>13600</v>
      </c>
      <c r="D20" s="119">
        <f t="shared" si="127"/>
        <v>13600</v>
      </c>
      <c r="E20" s="119">
        <f t="shared" ref="E20:F20" si="128">E8+6000</f>
        <v>13200</v>
      </c>
      <c r="F20" s="119">
        <f t="shared" si="128"/>
        <v>14000</v>
      </c>
      <c r="G20" s="119">
        <f t="shared" si="127"/>
        <v>14000</v>
      </c>
      <c r="H20" s="119">
        <f t="shared" si="127"/>
        <v>14000</v>
      </c>
      <c r="I20" s="119">
        <f t="shared" ref="I20:J20" si="129">I8+6000</f>
        <v>14000</v>
      </c>
      <c r="J20" s="119">
        <f t="shared" si="129"/>
        <v>14000</v>
      </c>
      <c r="K20" s="119">
        <f t="shared" si="127"/>
        <v>15600</v>
      </c>
      <c r="L20" s="119">
        <f t="shared" ref="L20" si="130">L8+6000</f>
        <v>15400</v>
      </c>
      <c r="M20" s="119">
        <f t="shared" si="127"/>
        <v>13200</v>
      </c>
      <c r="N20" s="119">
        <f t="shared" si="127"/>
        <v>14000</v>
      </c>
      <c r="O20" s="119">
        <f t="shared" si="127"/>
        <v>14000</v>
      </c>
      <c r="P20" s="119">
        <f t="shared" si="127"/>
        <v>14000</v>
      </c>
      <c r="Q20" s="119">
        <f t="shared" si="127"/>
        <v>14000</v>
      </c>
      <c r="R20" s="119">
        <f t="shared" ref="R20" si="131">R8+6000</f>
        <v>14000</v>
      </c>
      <c r="S20" s="119">
        <f t="shared" si="127"/>
        <v>14000</v>
      </c>
      <c r="T20" s="119">
        <f t="shared" si="127"/>
        <v>14000</v>
      </c>
      <c r="U20" s="119">
        <f t="shared" ref="U20" si="132">U8+6000</f>
        <v>14000</v>
      </c>
      <c r="V20" s="119">
        <f t="shared" si="127"/>
        <v>14000</v>
      </c>
      <c r="W20" s="119">
        <f t="shared" si="127"/>
        <v>13000</v>
      </c>
      <c r="X20" s="119">
        <f t="shared" ref="X20" si="133">X8+6000</f>
        <v>13000</v>
      </c>
      <c r="Y20" s="119">
        <f t="shared" ref="Y20:Z20" si="134">Y8+6000</f>
        <v>14000</v>
      </c>
      <c r="Z20" s="119">
        <f t="shared" si="134"/>
        <v>13000</v>
      </c>
      <c r="AA20" s="119">
        <f t="shared" ref="AA20:AC20" si="135">AA8+6000</f>
        <v>13000</v>
      </c>
      <c r="AB20" s="119">
        <f t="shared" ref="AB20" si="136">AB8+6000</f>
        <v>15000</v>
      </c>
      <c r="AC20" s="119">
        <f t="shared" si="135"/>
        <v>13000</v>
      </c>
      <c r="AD20" s="119">
        <f t="shared" ref="AD20:AM20" si="137">AD8+6000</f>
        <v>13000</v>
      </c>
      <c r="AE20" s="119">
        <f t="shared" si="137"/>
        <v>13000</v>
      </c>
      <c r="AF20" s="119">
        <f t="shared" si="137"/>
        <v>13200</v>
      </c>
      <c r="AG20" s="119">
        <f t="shared" si="137"/>
        <v>13000</v>
      </c>
      <c r="AH20" s="119">
        <f t="shared" si="137"/>
        <v>13200</v>
      </c>
      <c r="AI20" s="119">
        <f t="shared" si="137"/>
        <v>13000</v>
      </c>
      <c r="AJ20" s="119">
        <f t="shared" si="137"/>
        <v>13200</v>
      </c>
      <c r="AK20" s="119">
        <f t="shared" si="137"/>
        <v>13000</v>
      </c>
      <c r="AL20" s="119">
        <f t="shared" si="137"/>
        <v>13000</v>
      </c>
      <c r="AM20" s="119">
        <f t="shared" si="137"/>
        <v>12600</v>
      </c>
      <c r="AN20" s="119">
        <f t="shared" ref="AN20:AU20" si="138">AN8+6000</f>
        <v>11400</v>
      </c>
      <c r="AO20" s="119">
        <f t="shared" si="138"/>
        <v>11600</v>
      </c>
      <c r="AP20" s="119">
        <f t="shared" si="138"/>
        <v>11400</v>
      </c>
      <c r="AQ20" s="119">
        <f t="shared" si="138"/>
        <v>11600</v>
      </c>
      <c r="AR20" s="119">
        <f t="shared" si="138"/>
        <v>11400</v>
      </c>
      <c r="AS20" s="119">
        <f t="shared" si="138"/>
        <v>11600</v>
      </c>
      <c r="AT20" s="119">
        <f t="shared" si="138"/>
        <v>11400</v>
      </c>
      <c r="AU20" s="119">
        <f t="shared" si="138"/>
        <v>11600</v>
      </c>
      <c r="AV20" s="119">
        <f t="shared" ref="AV20:BA20" si="139">AV8+6000</f>
        <v>11400</v>
      </c>
      <c r="AW20" s="119">
        <f t="shared" si="139"/>
        <v>11400</v>
      </c>
      <c r="AX20" s="119">
        <f t="shared" si="139"/>
        <v>11600</v>
      </c>
      <c r="AY20" s="119">
        <f t="shared" si="139"/>
        <v>13000</v>
      </c>
      <c r="AZ20" s="119">
        <f t="shared" si="139"/>
        <v>13200</v>
      </c>
      <c r="BA20" s="119">
        <f t="shared" si="139"/>
        <v>13000</v>
      </c>
    </row>
    <row r="21" spans="1:53" s="118" customFormat="1" ht="10.7" customHeight="1" x14ac:dyDescent="0.2">
      <c r="A21" s="121">
        <v>2</v>
      </c>
      <c r="B21" s="119">
        <f t="shared" ref="B21" si="140">B20+1400</f>
        <v>19900</v>
      </c>
      <c r="C21" s="119">
        <f t="shared" ref="C21" si="141">C20+1400</f>
        <v>15000</v>
      </c>
      <c r="D21" s="119">
        <f t="shared" ref="D21:E21" si="142">D20+1400</f>
        <v>15000</v>
      </c>
      <c r="E21" s="119">
        <f t="shared" si="142"/>
        <v>14600</v>
      </c>
      <c r="F21" s="119">
        <f t="shared" ref="F21" si="143">F20+1400</f>
        <v>15400</v>
      </c>
      <c r="G21" s="119">
        <f t="shared" ref="G21" si="144">G20+1400</f>
        <v>15400</v>
      </c>
      <c r="H21" s="119">
        <f t="shared" ref="H21:J21" si="145">H20+1400</f>
        <v>15400</v>
      </c>
      <c r="I21" s="119">
        <f t="shared" si="145"/>
        <v>15400</v>
      </c>
      <c r="J21" s="119">
        <f t="shared" si="145"/>
        <v>15400</v>
      </c>
      <c r="K21" s="119">
        <f t="shared" ref="K21:L21" si="146">K20+1400</f>
        <v>17000</v>
      </c>
      <c r="L21" s="119">
        <f t="shared" si="146"/>
        <v>16800</v>
      </c>
      <c r="M21" s="119">
        <f t="shared" ref="M21" si="147">M20+1400</f>
        <v>14600</v>
      </c>
      <c r="N21" s="119">
        <f t="shared" ref="N21" si="148">N20+1400</f>
        <v>15400</v>
      </c>
      <c r="O21" s="119">
        <f t="shared" ref="O21" si="149">O20+1400</f>
        <v>15400</v>
      </c>
      <c r="P21" s="119">
        <f t="shared" ref="P21" si="150">P20+1400</f>
        <v>15400</v>
      </c>
      <c r="Q21" s="119">
        <f t="shared" ref="Q21:R21" si="151">Q20+1400</f>
        <v>15400</v>
      </c>
      <c r="R21" s="119">
        <f t="shared" si="151"/>
        <v>15400</v>
      </c>
      <c r="S21" s="119">
        <f t="shared" ref="S21:T21" si="152">S20+1400</f>
        <v>15400</v>
      </c>
      <c r="T21" s="119">
        <f t="shared" si="152"/>
        <v>15400</v>
      </c>
      <c r="U21" s="119">
        <f t="shared" ref="U21" si="153">U20+1400</f>
        <v>15400</v>
      </c>
      <c r="V21" s="119">
        <f t="shared" ref="V21" si="154">V20+1400</f>
        <v>15400</v>
      </c>
      <c r="W21" s="119">
        <f t="shared" ref="W21" si="155">W20+1400</f>
        <v>14400</v>
      </c>
      <c r="X21" s="119">
        <f t="shared" ref="X21:Y21" si="156">X20+1400</f>
        <v>14400</v>
      </c>
      <c r="Y21" s="119">
        <f t="shared" si="156"/>
        <v>15400</v>
      </c>
      <c r="Z21" s="119">
        <f t="shared" ref="Z21:AC21" si="157">Z20+1400</f>
        <v>14400</v>
      </c>
      <c r="AA21" s="119">
        <f t="shared" si="157"/>
        <v>14400</v>
      </c>
      <c r="AB21" s="119">
        <f t="shared" ref="AB21" si="158">AB20+1400</f>
        <v>16400</v>
      </c>
      <c r="AC21" s="119">
        <f t="shared" si="157"/>
        <v>14400</v>
      </c>
      <c r="AD21" s="119">
        <f t="shared" ref="AD21:AM21" si="159">AD20+1400</f>
        <v>14400</v>
      </c>
      <c r="AE21" s="119">
        <f t="shared" si="159"/>
        <v>14400</v>
      </c>
      <c r="AF21" s="119">
        <f t="shared" si="159"/>
        <v>14600</v>
      </c>
      <c r="AG21" s="119">
        <f t="shared" si="159"/>
        <v>14400</v>
      </c>
      <c r="AH21" s="119">
        <f t="shared" si="159"/>
        <v>14600</v>
      </c>
      <c r="AI21" s="119">
        <f t="shared" si="159"/>
        <v>14400</v>
      </c>
      <c r="AJ21" s="119">
        <f t="shared" si="159"/>
        <v>14600</v>
      </c>
      <c r="AK21" s="119">
        <f t="shared" si="159"/>
        <v>14400</v>
      </c>
      <c r="AL21" s="119">
        <f t="shared" si="159"/>
        <v>14400</v>
      </c>
      <c r="AM21" s="119">
        <f t="shared" si="159"/>
        <v>14000</v>
      </c>
      <c r="AN21" s="119">
        <f t="shared" ref="AN21:AU21" si="160">AN20+1400</f>
        <v>12800</v>
      </c>
      <c r="AO21" s="119">
        <f t="shared" si="160"/>
        <v>13000</v>
      </c>
      <c r="AP21" s="119">
        <f t="shared" si="160"/>
        <v>12800</v>
      </c>
      <c r="AQ21" s="119">
        <f t="shared" si="160"/>
        <v>13000</v>
      </c>
      <c r="AR21" s="119">
        <f t="shared" si="160"/>
        <v>12800</v>
      </c>
      <c r="AS21" s="119">
        <f t="shared" si="160"/>
        <v>13000</v>
      </c>
      <c r="AT21" s="119">
        <f t="shared" si="160"/>
        <v>12800</v>
      </c>
      <c r="AU21" s="119">
        <f t="shared" si="160"/>
        <v>13000</v>
      </c>
      <c r="AV21" s="119">
        <f t="shared" ref="AV21:BA21" si="161">AV20+1400</f>
        <v>12800</v>
      </c>
      <c r="AW21" s="119">
        <f t="shared" si="161"/>
        <v>12800</v>
      </c>
      <c r="AX21" s="119">
        <f t="shared" si="161"/>
        <v>13000</v>
      </c>
      <c r="AY21" s="119">
        <f t="shared" si="161"/>
        <v>14400</v>
      </c>
      <c r="AZ21" s="119">
        <f t="shared" si="161"/>
        <v>14600</v>
      </c>
      <c r="BA21" s="119">
        <f t="shared" si="161"/>
        <v>14400</v>
      </c>
    </row>
    <row r="22" spans="1:53" ht="11.45" customHeight="1" x14ac:dyDescent="0.2"/>
    <row r="23" spans="1:53" x14ac:dyDescent="0.2">
      <c r="A23" s="36" t="s">
        <v>3</v>
      </c>
    </row>
    <row r="24" spans="1:53" x14ac:dyDescent="0.2">
      <c r="A24" s="20" t="s">
        <v>4</v>
      </c>
    </row>
    <row r="25" spans="1:53" x14ac:dyDescent="0.2">
      <c r="A25" s="20" t="s">
        <v>5</v>
      </c>
    </row>
    <row r="26" spans="1:53" ht="24" x14ac:dyDescent="0.2">
      <c r="A26" s="21" t="s">
        <v>6</v>
      </c>
    </row>
    <row r="27" spans="1:53" x14ac:dyDescent="0.2">
      <c r="A27" s="42" t="s">
        <v>75</v>
      </c>
    </row>
    <row r="28" spans="1:53" ht="10.7" customHeight="1" x14ac:dyDescent="0.2">
      <c r="A28" s="20"/>
    </row>
    <row r="29" spans="1:53" ht="22.5" customHeight="1" thickBot="1" x14ac:dyDescent="0.25">
      <c r="A29" s="43" t="s">
        <v>8</v>
      </c>
    </row>
    <row r="30" spans="1:53" ht="36.75" thickBot="1" x14ac:dyDescent="0.25">
      <c r="A30" s="139" t="s">
        <v>220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79"/>
  <sheetViews>
    <sheetView topLeftCell="A7"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85546875" style="1" customWidth="1"/>
    <col min="2" max="30" width="9.85546875" style="1" bestFit="1" customWidth="1"/>
    <col min="31" max="16384" width="8.5703125" style="1"/>
  </cols>
  <sheetData>
    <row r="1" spans="1:30" ht="11.45" customHeight="1" x14ac:dyDescent="0.2">
      <c r="A1" s="9" t="s">
        <v>175</v>
      </c>
    </row>
    <row r="2" spans="1:30" ht="11.45" customHeight="1" x14ac:dyDescent="0.2">
      <c r="A2" s="19"/>
    </row>
    <row r="3" spans="1:30" ht="11.45" customHeight="1" x14ac:dyDescent="0.2">
      <c r="A3" s="76" t="s">
        <v>178</v>
      </c>
    </row>
    <row r="4" spans="1:30" ht="11.25" customHeight="1" x14ac:dyDescent="0.2">
      <c r="A4" s="51" t="s">
        <v>1</v>
      </c>
    </row>
    <row r="5" spans="1:30" s="12" customFormat="1" ht="25.5" customHeight="1" x14ac:dyDescent="0.2">
      <c r="A5" s="8" t="s">
        <v>0</v>
      </c>
      <c r="B5" s="129">
        <f>'Наполни своё лето| comiss'!B5</f>
        <v>45847</v>
      </c>
      <c r="C5" s="129">
        <f>'Наполни своё лето| comiss'!C5</f>
        <v>45849</v>
      </c>
      <c r="D5" s="129">
        <f>'Наполни своё лето| comiss'!D5</f>
        <v>45851</v>
      </c>
      <c r="E5" s="129">
        <f>'Наполни своё лето| comiss'!E5</f>
        <v>45852</v>
      </c>
      <c r="F5" s="129">
        <f>'Наполни своё лето| comiss'!F5</f>
        <v>45854</v>
      </c>
      <c r="G5" s="129">
        <f>'Наполни своё лето| comiss'!G5</f>
        <v>45856</v>
      </c>
      <c r="H5" s="129">
        <f>'Наполни своё лето| comiss'!H5</f>
        <v>45858</v>
      </c>
      <c r="I5" s="129">
        <f>'Наполни своё лето| comiss'!I5</f>
        <v>45860</v>
      </c>
      <c r="J5" s="129">
        <f>'Наполни своё лето| comiss'!J5</f>
        <v>45862</v>
      </c>
      <c r="K5" s="129">
        <f>'Наполни своё лето| comiss'!K5</f>
        <v>45863</v>
      </c>
      <c r="L5" s="129">
        <f>'Наполни своё лето| comiss'!L5</f>
        <v>45865</v>
      </c>
      <c r="M5" s="129">
        <f>'Наполни своё лето| comiss'!M5</f>
        <v>45867</v>
      </c>
      <c r="N5" s="129">
        <f>'Наполни своё лето| comiss'!N5</f>
        <v>45870</v>
      </c>
      <c r="O5" s="129">
        <f>'Наполни своё лето| comiss'!O5</f>
        <v>45872</v>
      </c>
      <c r="P5" s="129">
        <f>'Наполни своё лето| comiss'!P5</f>
        <v>45877</v>
      </c>
      <c r="Q5" s="129">
        <f>'Наполни своё лето| comiss'!Q5</f>
        <v>45879</v>
      </c>
      <c r="R5" s="129">
        <f>'Наполни своё лето| comiss'!R5</f>
        <v>45882</v>
      </c>
      <c r="S5" s="129">
        <f>'Наполни своё лето| comiss'!S5</f>
        <v>45884</v>
      </c>
      <c r="T5" s="129">
        <f>'Наполни своё лето| comiss'!T5</f>
        <v>45886</v>
      </c>
      <c r="U5" s="129">
        <f>'Наполни своё лето| comiss'!U5</f>
        <v>45890</v>
      </c>
      <c r="V5" s="129">
        <f>'Наполни своё лето| comiss'!V5</f>
        <v>45891</v>
      </c>
      <c r="W5" s="129">
        <f>'Наполни своё лето| comiss'!W5</f>
        <v>45893</v>
      </c>
      <c r="X5" s="129">
        <f>'Наполни своё лето| comiss'!X5</f>
        <v>45901</v>
      </c>
      <c r="Y5" s="129">
        <f>'Наполни своё лето| comiss'!Y5</f>
        <v>45905</v>
      </c>
      <c r="Z5" s="129">
        <f>'Наполни своё лето| comiss'!Z5</f>
        <v>45907</v>
      </c>
      <c r="AA5" s="129">
        <f>'Наполни своё лето| comiss'!AA5</f>
        <v>45909</v>
      </c>
      <c r="AB5" s="129">
        <f>'Наполни своё лето| comiss'!AB5</f>
        <v>45913</v>
      </c>
      <c r="AC5" s="129">
        <f>'Наполни своё лето| comiss'!AC5</f>
        <v>45926</v>
      </c>
      <c r="AD5" s="129">
        <f>'Наполни своё лето| comiss'!AD5</f>
        <v>45928</v>
      </c>
    </row>
    <row r="6" spans="1:30" s="12" customFormat="1" ht="25.5" customHeight="1" x14ac:dyDescent="0.2">
      <c r="A6" s="37"/>
      <c r="B6" s="129">
        <f>'Наполни своё лето| comiss'!B6</f>
        <v>45848</v>
      </c>
      <c r="C6" s="129">
        <f>'Наполни своё лето| comiss'!C6</f>
        <v>45850</v>
      </c>
      <c r="D6" s="129">
        <f>'Наполни своё лето| comiss'!D6</f>
        <v>45851</v>
      </c>
      <c r="E6" s="129">
        <f>'Наполни своё лето| comiss'!E6</f>
        <v>45853</v>
      </c>
      <c r="F6" s="129">
        <f>'Наполни своё лето| comiss'!F6</f>
        <v>45855</v>
      </c>
      <c r="G6" s="129">
        <f>'Наполни своё лето| comiss'!G6</f>
        <v>45857</v>
      </c>
      <c r="H6" s="129">
        <f>'Наполни своё лето| comiss'!H6</f>
        <v>45859</v>
      </c>
      <c r="I6" s="129">
        <f>'Наполни своё лето| comiss'!I6</f>
        <v>45861</v>
      </c>
      <c r="J6" s="129">
        <f>'Наполни своё лето| comiss'!J6</f>
        <v>45862</v>
      </c>
      <c r="K6" s="129">
        <f>'Наполни своё лето| comiss'!K6</f>
        <v>45864</v>
      </c>
      <c r="L6" s="129">
        <f>'Наполни своё лето| comiss'!L6</f>
        <v>45866</v>
      </c>
      <c r="M6" s="129">
        <f>'Наполни своё лето| comiss'!M6</f>
        <v>45869</v>
      </c>
      <c r="N6" s="129">
        <f>'Наполни своё лето| comiss'!N6</f>
        <v>45871</v>
      </c>
      <c r="O6" s="129">
        <f>'Наполни своё лето| comiss'!O6</f>
        <v>45876</v>
      </c>
      <c r="P6" s="129">
        <f>'Наполни своё лето| comiss'!P6</f>
        <v>45878</v>
      </c>
      <c r="Q6" s="129">
        <f>'Наполни своё лето| comiss'!Q6</f>
        <v>45881</v>
      </c>
      <c r="R6" s="129">
        <f>'Наполни своё лето| comiss'!R6</f>
        <v>45883</v>
      </c>
      <c r="S6" s="129">
        <f>'Наполни своё лето| comiss'!S6</f>
        <v>45885</v>
      </c>
      <c r="T6" s="129">
        <f>'Наполни своё лето| comiss'!T6</f>
        <v>45889</v>
      </c>
      <c r="U6" s="129">
        <f>'Наполни своё лето| comiss'!U6</f>
        <v>45890</v>
      </c>
      <c r="V6" s="129">
        <f>'Наполни своё лето| comiss'!V6</f>
        <v>45892</v>
      </c>
      <c r="W6" s="129">
        <f>'Наполни своё лето| comiss'!W6</f>
        <v>45900</v>
      </c>
      <c r="X6" s="129">
        <f>'Наполни своё лето| comiss'!X6</f>
        <v>45904</v>
      </c>
      <c r="Y6" s="129">
        <f>'Наполни своё лето| comiss'!Y6</f>
        <v>45906</v>
      </c>
      <c r="Z6" s="129">
        <f>'Наполни своё лето| comiss'!Z6</f>
        <v>45908</v>
      </c>
      <c r="AA6" s="129">
        <f>'Наполни своё лето| comiss'!AA6</f>
        <v>45912</v>
      </c>
      <c r="AB6" s="129">
        <f>'Наполни своё лето| comiss'!AB6</f>
        <v>45925</v>
      </c>
      <c r="AC6" s="129">
        <f>'Наполни своё лето| comiss'!AC6</f>
        <v>45927</v>
      </c>
      <c r="AD6" s="129">
        <f>'Наполни своё лето| comiss'!AD6</f>
        <v>45930</v>
      </c>
    </row>
    <row r="7" spans="1:30"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row>
    <row r="8" spans="1:30" ht="11.45" customHeight="1" x14ac:dyDescent="0.2">
      <c r="A8" s="3">
        <v>1</v>
      </c>
      <c r="B8" s="141">
        <f>'Наполни своё лето| comiss'!B8</f>
        <v>10260</v>
      </c>
      <c r="C8" s="141">
        <f>'Наполни своё лето| comiss'!C8</f>
        <v>6840</v>
      </c>
      <c r="D8" s="141">
        <f>'Наполни своё лето| comiss'!D8</f>
        <v>6840</v>
      </c>
      <c r="E8" s="141">
        <f>'Наполни своё лето| comiss'!E8</f>
        <v>6480</v>
      </c>
      <c r="F8" s="141">
        <f>'Наполни своё лето| comiss'!F8</f>
        <v>7200</v>
      </c>
      <c r="G8" s="141">
        <f>'Наполни своё лето| comiss'!G8</f>
        <v>7200</v>
      </c>
      <c r="H8" s="141">
        <f>'Наполни своё лето| comiss'!H8</f>
        <v>7200</v>
      </c>
      <c r="I8" s="141">
        <f>'Наполни своё лето| comiss'!I8</f>
        <v>7200</v>
      </c>
      <c r="J8" s="141">
        <f>'Наполни своё лето| comiss'!J8</f>
        <v>7200</v>
      </c>
      <c r="K8" s="141">
        <f>'Наполни своё лето| comiss'!K8</f>
        <v>8640</v>
      </c>
      <c r="L8" s="141">
        <f>'Наполни своё лето| comiss'!L8</f>
        <v>8460</v>
      </c>
      <c r="M8" s="141">
        <f>'Наполни своё лето| comiss'!M8</f>
        <v>6480</v>
      </c>
      <c r="N8" s="141">
        <f>'Наполни своё лето| comiss'!N8</f>
        <v>7200</v>
      </c>
      <c r="O8" s="141">
        <f>'Наполни своё лето| comiss'!O8</f>
        <v>7200</v>
      </c>
      <c r="P8" s="141">
        <f>'Наполни своё лето| comiss'!P8</f>
        <v>7200</v>
      </c>
      <c r="Q8" s="141">
        <f>'Наполни своё лето| comiss'!Q8</f>
        <v>7200</v>
      </c>
      <c r="R8" s="141">
        <f>'Наполни своё лето| comiss'!R8</f>
        <v>7200</v>
      </c>
      <c r="S8" s="141">
        <f>'Наполни своё лето| comiss'!S8</f>
        <v>7200</v>
      </c>
      <c r="T8" s="141">
        <f>'Наполни своё лето| comiss'!T8</f>
        <v>7200</v>
      </c>
      <c r="U8" s="141">
        <f>'Наполни своё лето| comiss'!U8</f>
        <v>7200</v>
      </c>
      <c r="V8" s="141">
        <f>'Наполни своё лето| comiss'!V8</f>
        <v>7200</v>
      </c>
      <c r="W8" s="141">
        <f>'Наполни своё лето| comiss'!W8</f>
        <v>6300</v>
      </c>
      <c r="X8" s="141">
        <f>'Наполни своё лето| comiss'!X8</f>
        <v>6300</v>
      </c>
      <c r="Y8" s="141">
        <f>'Наполни своё лето| comiss'!Y8</f>
        <v>7200</v>
      </c>
      <c r="Z8" s="141">
        <f>'Наполни своё лето| comiss'!Z8</f>
        <v>6300</v>
      </c>
      <c r="AA8" s="141">
        <f>'Наполни своё лето| comiss'!AA8</f>
        <v>6300</v>
      </c>
      <c r="AB8" s="141">
        <f>'Наполни своё лето| comiss'!AB8</f>
        <v>8100</v>
      </c>
      <c r="AC8" s="141">
        <f>'Наполни своё лето| comiss'!AC8</f>
        <v>6300</v>
      </c>
      <c r="AD8" s="141">
        <f>'Наполни своё лето| comiss'!AD8</f>
        <v>6300</v>
      </c>
    </row>
    <row r="9" spans="1:30" ht="11.45" customHeight="1" x14ac:dyDescent="0.2">
      <c r="A9" s="3">
        <v>2</v>
      </c>
      <c r="B9" s="141">
        <f>'Наполни своё лето| comiss'!B9</f>
        <v>11520</v>
      </c>
      <c r="C9" s="141">
        <f>'Наполни своё лето| comiss'!C9</f>
        <v>8100</v>
      </c>
      <c r="D9" s="141">
        <f>'Наполни своё лето| comiss'!D9</f>
        <v>8100</v>
      </c>
      <c r="E9" s="141">
        <f>'Наполни своё лето| comiss'!E9</f>
        <v>7740</v>
      </c>
      <c r="F9" s="141">
        <f>'Наполни своё лето| comiss'!F9</f>
        <v>8460</v>
      </c>
      <c r="G9" s="141">
        <f>'Наполни своё лето| comiss'!G9</f>
        <v>8460</v>
      </c>
      <c r="H9" s="141">
        <f>'Наполни своё лето| comiss'!H9</f>
        <v>8460</v>
      </c>
      <c r="I9" s="141">
        <f>'Наполни своё лето| comiss'!I9</f>
        <v>8460</v>
      </c>
      <c r="J9" s="141">
        <f>'Наполни своё лето| comiss'!J9</f>
        <v>8460</v>
      </c>
      <c r="K9" s="141">
        <f>'Наполни своё лето| comiss'!K9</f>
        <v>9900</v>
      </c>
      <c r="L9" s="141">
        <f>'Наполни своё лето| comiss'!L9</f>
        <v>9720</v>
      </c>
      <c r="M9" s="141">
        <f>'Наполни своё лето| comiss'!M9</f>
        <v>7740</v>
      </c>
      <c r="N9" s="141">
        <f>'Наполни своё лето| comiss'!N9</f>
        <v>8460</v>
      </c>
      <c r="O9" s="141">
        <f>'Наполни своё лето| comiss'!O9</f>
        <v>8460</v>
      </c>
      <c r="P9" s="141">
        <f>'Наполни своё лето| comiss'!P9</f>
        <v>8460</v>
      </c>
      <c r="Q9" s="141">
        <f>'Наполни своё лето| comiss'!Q9</f>
        <v>8460</v>
      </c>
      <c r="R9" s="141">
        <f>'Наполни своё лето| comiss'!R9</f>
        <v>8460</v>
      </c>
      <c r="S9" s="141">
        <f>'Наполни своё лето| comiss'!S9</f>
        <v>8460</v>
      </c>
      <c r="T9" s="141">
        <f>'Наполни своё лето| comiss'!T9</f>
        <v>8460</v>
      </c>
      <c r="U9" s="141">
        <f>'Наполни своё лето| comiss'!U9</f>
        <v>8460</v>
      </c>
      <c r="V9" s="141">
        <f>'Наполни своё лето| comiss'!V9</f>
        <v>8460</v>
      </c>
      <c r="W9" s="141">
        <f>'Наполни своё лето| comiss'!W9</f>
        <v>7560</v>
      </c>
      <c r="X9" s="141">
        <f>'Наполни своё лето| comiss'!X9</f>
        <v>7560</v>
      </c>
      <c r="Y9" s="141">
        <f>'Наполни своё лето| comiss'!Y9</f>
        <v>8460</v>
      </c>
      <c r="Z9" s="141">
        <f>'Наполни своё лето| comiss'!Z9</f>
        <v>7560</v>
      </c>
      <c r="AA9" s="141">
        <f>'Наполни своё лето| comiss'!AA9</f>
        <v>7560</v>
      </c>
      <c r="AB9" s="141">
        <f>'Наполни своё лето| comiss'!AB9</f>
        <v>9360</v>
      </c>
      <c r="AC9" s="141">
        <f>'Наполни своё лето| comiss'!AC9</f>
        <v>7560</v>
      </c>
      <c r="AD9" s="141">
        <f>'Наполни своё лето| comiss'!AD9</f>
        <v>7560</v>
      </c>
    </row>
    <row r="10" spans="1:30"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row>
    <row r="11" spans="1:30" ht="11.45" customHeight="1" x14ac:dyDescent="0.2">
      <c r="A11" s="3">
        <v>1</v>
      </c>
      <c r="B11" s="141">
        <f>'Наполни своё лето| comiss'!B11</f>
        <v>11610</v>
      </c>
      <c r="C11" s="141">
        <f>'Наполни своё лето| comiss'!C11</f>
        <v>8190</v>
      </c>
      <c r="D11" s="141">
        <f>'Наполни своё лето| comiss'!D11</f>
        <v>8190</v>
      </c>
      <c r="E11" s="141">
        <f>'Наполни своё лето| comiss'!E11</f>
        <v>7830</v>
      </c>
      <c r="F11" s="141">
        <f>'Наполни своё лето| comiss'!F11</f>
        <v>8550</v>
      </c>
      <c r="G11" s="141">
        <f>'Наполни своё лето| comiss'!G11</f>
        <v>8550</v>
      </c>
      <c r="H11" s="141">
        <f>'Наполни своё лето| comiss'!H11</f>
        <v>8550</v>
      </c>
      <c r="I11" s="141">
        <f>'Наполни своё лето| comiss'!I11</f>
        <v>8550</v>
      </c>
      <c r="J11" s="141">
        <f>'Наполни своё лето| comiss'!J11</f>
        <v>8550</v>
      </c>
      <c r="K11" s="141">
        <f>'Наполни своё лето| comiss'!K11</f>
        <v>9990</v>
      </c>
      <c r="L11" s="141">
        <f>'Наполни своё лето| comiss'!L11</f>
        <v>9810</v>
      </c>
      <c r="M11" s="141">
        <f>'Наполни своё лето| comiss'!M11</f>
        <v>7830</v>
      </c>
      <c r="N11" s="141">
        <f>'Наполни своё лето| comiss'!N11</f>
        <v>8550</v>
      </c>
      <c r="O11" s="141">
        <f>'Наполни своё лето| comiss'!O11</f>
        <v>8550</v>
      </c>
      <c r="P11" s="141">
        <f>'Наполни своё лето| comiss'!P11</f>
        <v>8550</v>
      </c>
      <c r="Q11" s="141">
        <f>'Наполни своё лето| comiss'!Q11</f>
        <v>8550</v>
      </c>
      <c r="R11" s="141">
        <f>'Наполни своё лето| comiss'!R11</f>
        <v>8550</v>
      </c>
      <c r="S11" s="141">
        <f>'Наполни своё лето| comiss'!S11</f>
        <v>8550</v>
      </c>
      <c r="T11" s="141">
        <f>'Наполни своё лето| comiss'!T11</f>
        <v>8550</v>
      </c>
      <c r="U11" s="141">
        <f>'Наполни своё лето| comiss'!U11</f>
        <v>8550</v>
      </c>
      <c r="V11" s="141">
        <f>'Наполни своё лето| comiss'!V11</f>
        <v>8550</v>
      </c>
      <c r="W11" s="141">
        <f>'Наполни своё лето| comiss'!W11</f>
        <v>7650</v>
      </c>
      <c r="X11" s="141">
        <f>'Наполни своё лето| comiss'!X11</f>
        <v>7650</v>
      </c>
      <c r="Y11" s="141">
        <f>'Наполни своё лето| comiss'!Y11</f>
        <v>8550</v>
      </c>
      <c r="Z11" s="141">
        <f>'Наполни своё лето| comiss'!Z11</f>
        <v>7650</v>
      </c>
      <c r="AA11" s="141">
        <f>'Наполни своё лето| comiss'!AA11</f>
        <v>7650</v>
      </c>
      <c r="AB11" s="141">
        <f>'Наполни своё лето| comiss'!AB11</f>
        <v>9450</v>
      </c>
      <c r="AC11" s="141">
        <f>'Наполни своё лето| comiss'!AC11</f>
        <v>7650</v>
      </c>
      <c r="AD11" s="141">
        <f>'Наполни своё лето| comiss'!AD11</f>
        <v>7650</v>
      </c>
    </row>
    <row r="12" spans="1:30" ht="11.45" customHeight="1" x14ac:dyDescent="0.2">
      <c r="A12" s="3">
        <v>2</v>
      </c>
      <c r="B12" s="141">
        <f>'Наполни своё лето| comiss'!B12</f>
        <v>12870</v>
      </c>
      <c r="C12" s="141">
        <f>'Наполни своё лето| comiss'!C12</f>
        <v>9450</v>
      </c>
      <c r="D12" s="141">
        <f>'Наполни своё лето| comiss'!D12</f>
        <v>9450</v>
      </c>
      <c r="E12" s="141">
        <f>'Наполни своё лето| comiss'!E12</f>
        <v>9090</v>
      </c>
      <c r="F12" s="141">
        <f>'Наполни своё лето| comiss'!F12</f>
        <v>9810</v>
      </c>
      <c r="G12" s="141">
        <f>'Наполни своё лето| comiss'!G12</f>
        <v>9810</v>
      </c>
      <c r="H12" s="141">
        <f>'Наполни своё лето| comiss'!H12</f>
        <v>9810</v>
      </c>
      <c r="I12" s="141">
        <f>'Наполни своё лето| comiss'!I12</f>
        <v>9810</v>
      </c>
      <c r="J12" s="141">
        <f>'Наполни своё лето| comiss'!J12</f>
        <v>9810</v>
      </c>
      <c r="K12" s="141">
        <f>'Наполни своё лето| comiss'!K12</f>
        <v>11250</v>
      </c>
      <c r="L12" s="141">
        <f>'Наполни своё лето| comiss'!L12</f>
        <v>11070</v>
      </c>
      <c r="M12" s="141">
        <f>'Наполни своё лето| comiss'!M12</f>
        <v>9090</v>
      </c>
      <c r="N12" s="141">
        <f>'Наполни своё лето| comiss'!N12</f>
        <v>9810</v>
      </c>
      <c r="O12" s="141">
        <f>'Наполни своё лето| comiss'!O12</f>
        <v>9810</v>
      </c>
      <c r="P12" s="141">
        <f>'Наполни своё лето| comiss'!P12</f>
        <v>9810</v>
      </c>
      <c r="Q12" s="141">
        <f>'Наполни своё лето| comiss'!Q12</f>
        <v>9810</v>
      </c>
      <c r="R12" s="141">
        <f>'Наполни своё лето| comiss'!R12</f>
        <v>9810</v>
      </c>
      <c r="S12" s="141">
        <f>'Наполни своё лето| comiss'!S12</f>
        <v>9810</v>
      </c>
      <c r="T12" s="141">
        <f>'Наполни своё лето| comiss'!T12</f>
        <v>9810</v>
      </c>
      <c r="U12" s="141">
        <f>'Наполни своё лето| comiss'!U12</f>
        <v>9810</v>
      </c>
      <c r="V12" s="141">
        <f>'Наполни своё лето| comiss'!V12</f>
        <v>9810</v>
      </c>
      <c r="W12" s="141">
        <f>'Наполни своё лето| comiss'!W12</f>
        <v>8910</v>
      </c>
      <c r="X12" s="141">
        <f>'Наполни своё лето| comiss'!X12</f>
        <v>8910</v>
      </c>
      <c r="Y12" s="141">
        <f>'Наполни своё лето| comiss'!Y12</f>
        <v>9810</v>
      </c>
      <c r="Z12" s="141">
        <f>'Наполни своё лето| comiss'!Z12</f>
        <v>8910</v>
      </c>
      <c r="AA12" s="141">
        <f>'Наполни своё лето| comiss'!AA12</f>
        <v>8910</v>
      </c>
      <c r="AB12" s="141">
        <f>'Наполни своё лето| comiss'!AB12</f>
        <v>10710</v>
      </c>
      <c r="AC12" s="141">
        <f>'Наполни своё лето| comiss'!AC12</f>
        <v>8910</v>
      </c>
      <c r="AD12" s="141">
        <f>'Наполни своё лето| comiss'!AD12</f>
        <v>8910</v>
      </c>
    </row>
    <row r="13" spans="1:30"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ht="11.45" customHeight="1" x14ac:dyDescent="0.2">
      <c r="A14" s="3">
        <v>1</v>
      </c>
      <c r="B14" s="141">
        <f>'Наполни своё лето| comiss'!B14</f>
        <v>13410</v>
      </c>
      <c r="C14" s="141">
        <f>'Наполни своё лето| comiss'!C14</f>
        <v>9990</v>
      </c>
      <c r="D14" s="141">
        <f>'Наполни своё лето| comiss'!D14</f>
        <v>9990</v>
      </c>
      <c r="E14" s="141">
        <f>'Наполни своё лето| comiss'!E14</f>
        <v>9630</v>
      </c>
      <c r="F14" s="141">
        <f>'Наполни своё лето| comiss'!F14</f>
        <v>10350</v>
      </c>
      <c r="G14" s="141">
        <f>'Наполни своё лето| comiss'!G14</f>
        <v>10350</v>
      </c>
      <c r="H14" s="141">
        <f>'Наполни своё лето| comiss'!H14</f>
        <v>10350</v>
      </c>
      <c r="I14" s="141">
        <f>'Наполни своё лето| comiss'!I14</f>
        <v>10350</v>
      </c>
      <c r="J14" s="141">
        <f>'Наполни своё лето| comiss'!J14</f>
        <v>10350</v>
      </c>
      <c r="K14" s="141">
        <f>'Наполни своё лето| comiss'!K14</f>
        <v>11790</v>
      </c>
      <c r="L14" s="141">
        <f>'Наполни своё лето| comiss'!L14</f>
        <v>11610</v>
      </c>
      <c r="M14" s="141">
        <f>'Наполни своё лето| comiss'!M14</f>
        <v>9630</v>
      </c>
      <c r="N14" s="141">
        <f>'Наполни своё лето| comiss'!N14</f>
        <v>10350</v>
      </c>
      <c r="O14" s="141">
        <f>'Наполни своё лето| comiss'!O14</f>
        <v>10350</v>
      </c>
      <c r="P14" s="141">
        <f>'Наполни своё лето| comiss'!P14</f>
        <v>10350</v>
      </c>
      <c r="Q14" s="141">
        <f>'Наполни своё лето| comiss'!Q14</f>
        <v>10350</v>
      </c>
      <c r="R14" s="141">
        <f>'Наполни своё лето| comiss'!R14</f>
        <v>10350</v>
      </c>
      <c r="S14" s="141">
        <f>'Наполни своё лето| comiss'!S14</f>
        <v>10350</v>
      </c>
      <c r="T14" s="141">
        <f>'Наполни своё лето| comiss'!T14</f>
        <v>10350</v>
      </c>
      <c r="U14" s="141">
        <f>'Наполни своё лето| comiss'!U14</f>
        <v>10350</v>
      </c>
      <c r="V14" s="141">
        <f>'Наполни своё лето| comiss'!V14</f>
        <v>10350</v>
      </c>
      <c r="W14" s="141">
        <f>'Наполни своё лето| comiss'!W14</f>
        <v>9450</v>
      </c>
      <c r="X14" s="141">
        <f>'Наполни своё лето| comiss'!X14</f>
        <v>9450</v>
      </c>
      <c r="Y14" s="141">
        <f>'Наполни своё лето| comiss'!Y14</f>
        <v>10350</v>
      </c>
      <c r="Z14" s="141">
        <f>'Наполни своё лето| comiss'!Z14</f>
        <v>9450</v>
      </c>
      <c r="AA14" s="141">
        <f>'Наполни своё лето| comiss'!AA14</f>
        <v>9450</v>
      </c>
      <c r="AB14" s="141">
        <f>'Наполни своё лето| comiss'!AB14</f>
        <v>11250</v>
      </c>
      <c r="AC14" s="141">
        <f>'Наполни своё лето| comiss'!AC14</f>
        <v>9450</v>
      </c>
      <c r="AD14" s="141">
        <f>'Наполни своё лето| comiss'!AD14</f>
        <v>9450</v>
      </c>
    </row>
    <row r="15" spans="1:30" ht="11.45" customHeight="1" x14ac:dyDescent="0.2">
      <c r="A15" s="3">
        <v>2</v>
      </c>
      <c r="B15" s="141">
        <f>'Наполни своё лето| comiss'!B15</f>
        <v>14670</v>
      </c>
      <c r="C15" s="141">
        <f>'Наполни своё лето| comiss'!C15</f>
        <v>11250</v>
      </c>
      <c r="D15" s="141">
        <f>'Наполни своё лето| comiss'!D15</f>
        <v>11250</v>
      </c>
      <c r="E15" s="141">
        <f>'Наполни своё лето| comiss'!E15</f>
        <v>10890</v>
      </c>
      <c r="F15" s="141">
        <f>'Наполни своё лето| comiss'!F15</f>
        <v>11610</v>
      </c>
      <c r="G15" s="141">
        <f>'Наполни своё лето| comiss'!G15</f>
        <v>11610</v>
      </c>
      <c r="H15" s="141">
        <f>'Наполни своё лето| comiss'!H15</f>
        <v>11610</v>
      </c>
      <c r="I15" s="141">
        <f>'Наполни своё лето| comiss'!I15</f>
        <v>11610</v>
      </c>
      <c r="J15" s="141">
        <f>'Наполни своё лето| comiss'!J15</f>
        <v>11610</v>
      </c>
      <c r="K15" s="141">
        <f>'Наполни своё лето| comiss'!K15</f>
        <v>13050</v>
      </c>
      <c r="L15" s="141">
        <f>'Наполни своё лето| comiss'!L15</f>
        <v>12870</v>
      </c>
      <c r="M15" s="141">
        <f>'Наполни своё лето| comiss'!M15</f>
        <v>10890</v>
      </c>
      <c r="N15" s="141">
        <f>'Наполни своё лето| comiss'!N15</f>
        <v>11610</v>
      </c>
      <c r="O15" s="141">
        <f>'Наполни своё лето| comiss'!O15</f>
        <v>11610</v>
      </c>
      <c r="P15" s="141">
        <f>'Наполни своё лето| comiss'!P15</f>
        <v>11610</v>
      </c>
      <c r="Q15" s="141">
        <f>'Наполни своё лето| comiss'!Q15</f>
        <v>11610</v>
      </c>
      <c r="R15" s="141">
        <f>'Наполни своё лето| comiss'!R15</f>
        <v>11610</v>
      </c>
      <c r="S15" s="141">
        <f>'Наполни своё лето| comiss'!S15</f>
        <v>11610</v>
      </c>
      <c r="T15" s="141">
        <f>'Наполни своё лето| comiss'!T15</f>
        <v>11610</v>
      </c>
      <c r="U15" s="141">
        <f>'Наполни своё лето| comiss'!U15</f>
        <v>11610</v>
      </c>
      <c r="V15" s="141">
        <f>'Наполни своё лето| comiss'!V15</f>
        <v>11610</v>
      </c>
      <c r="W15" s="141">
        <f>'Наполни своё лето| comiss'!W15</f>
        <v>10710</v>
      </c>
      <c r="X15" s="141">
        <f>'Наполни своё лето| comiss'!X15</f>
        <v>10710</v>
      </c>
      <c r="Y15" s="141">
        <f>'Наполни своё лето| comiss'!Y15</f>
        <v>11610</v>
      </c>
      <c r="Z15" s="141">
        <f>'Наполни своё лето| comiss'!Z15</f>
        <v>10710</v>
      </c>
      <c r="AA15" s="141">
        <f>'Наполни своё лето| comiss'!AA15</f>
        <v>10710</v>
      </c>
      <c r="AB15" s="141">
        <f>'Наполни своё лето| comiss'!AB15</f>
        <v>12510</v>
      </c>
      <c r="AC15" s="141">
        <f>'Наполни своё лето| comiss'!AC15</f>
        <v>10710</v>
      </c>
      <c r="AD15" s="141">
        <f>'Наполни своё лето| comiss'!AD15</f>
        <v>10710</v>
      </c>
    </row>
    <row r="16" spans="1:30"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row>
    <row r="17" spans="1:30" ht="11.45" customHeight="1" x14ac:dyDescent="0.2">
      <c r="A17" s="3">
        <v>1</v>
      </c>
      <c r="B17" s="141">
        <f>'Наполни своё лето| comiss'!B17</f>
        <v>14310</v>
      </c>
      <c r="C17" s="141">
        <f>'Наполни своё лето| comiss'!C17</f>
        <v>10890</v>
      </c>
      <c r="D17" s="141">
        <f>'Наполни своё лето| comiss'!D17</f>
        <v>10890</v>
      </c>
      <c r="E17" s="141">
        <f>'Наполни своё лето| comiss'!E17</f>
        <v>10530</v>
      </c>
      <c r="F17" s="141">
        <f>'Наполни своё лето| comiss'!F17</f>
        <v>11250</v>
      </c>
      <c r="G17" s="141">
        <f>'Наполни своё лето| comiss'!G17</f>
        <v>11250</v>
      </c>
      <c r="H17" s="141">
        <f>'Наполни своё лето| comiss'!H17</f>
        <v>11250</v>
      </c>
      <c r="I17" s="141">
        <f>'Наполни своё лето| comiss'!I17</f>
        <v>11250</v>
      </c>
      <c r="J17" s="141">
        <f>'Наполни своё лето| comiss'!J17</f>
        <v>11250</v>
      </c>
      <c r="K17" s="141">
        <f>'Наполни своё лето| comiss'!K17</f>
        <v>12690</v>
      </c>
      <c r="L17" s="141">
        <f>'Наполни своё лето| comiss'!L17</f>
        <v>12510</v>
      </c>
      <c r="M17" s="141">
        <f>'Наполни своё лето| comiss'!M17</f>
        <v>10530</v>
      </c>
      <c r="N17" s="141">
        <f>'Наполни своё лето| comiss'!N17</f>
        <v>11250</v>
      </c>
      <c r="O17" s="141">
        <f>'Наполни своё лето| comiss'!O17</f>
        <v>11250</v>
      </c>
      <c r="P17" s="141">
        <f>'Наполни своё лето| comiss'!P17</f>
        <v>11250</v>
      </c>
      <c r="Q17" s="141">
        <f>'Наполни своё лето| comiss'!Q17</f>
        <v>11250</v>
      </c>
      <c r="R17" s="141">
        <f>'Наполни своё лето| comiss'!R17</f>
        <v>11250</v>
      </c>
      <c r="S17" s="141">
        <f>'Наполни своё лето| comiss'!S17</f>
        <v>11250</v>
      </c>
      <c r="T17" s="141">
        <f>'Наполни своё лето| comiss'!T17</f>
        <v>11250</v>
      </c>
      <c r="U17" s="141">
        <f>'Наполни своё лето| comiss'!U17</f>
        <v>11250</v>
      </c>
      <c r="V17" s="141">
        <f>'Наполни своё лето| comiss'!V17</f>
        <v>11250</v>
      </c>
      <c r="W17" s="141">
        <f>'Наполни своё лето| comiss'!W17</f>
        <v>10350</v>
      </c>
      <c r="X17" s="141">
        <f>'Наполни своё лето| comiss'!X17</f>
        <v>10350</v>
      </c>
      <c r="Y17" s="141">
        <f>'Наполни своё лето| comiss'!Y17</f>
        <v>11250</v>
      </c>
      <c r="Z17" s="141">
        <f>'Наполни своё лето| comiss'!Z17</f>
        <v>10350</v>
      </c>
      <c r="AA17" s="141">
        <f>'Наполни своё лето| comiss'!AA17</f>
        <v>10350</v>
      </c>
      <c r="AB17" s="141">
        <f>'Наполни своё лето| comiss'!AB17</f>
        <v>12150</v>
      </c>
      <c r="AC17" s="141">
        <f>'Наполни своё лето| comiss'!AC17</f>
        <v>10350</v>
      </c>
      <c r="AD17" s="141">
        <f>'Наполни своё лето| comiss'!AD17</f>
        <v>10350</v>
      </c>
    </row>
    <row r="18" spans="1:30" ht="11.45" customHeight="1" x14ac:dyDescent="0.2">
      <c r="A18" s="3">
        <v>2</v>
      </c>
      <c r="B18" s="141">
        <f>'Наполни своё лето| comiss'!B18</f>
        <v>15570</v>
      </c>
      <c r="C18" s="141">
        <f>'Наполни своё лето| comiss'!C18</f>
        <v>12150</v>
      </c>
      <c r="D18" s="141">
        <f>'Наполни своё лето| comiss'!D18</f>
        <v>12150</v>
      </c>
      <c r="E18" s="141">
        <f>'Наполни своё лето| comiss'!E18</f>
        <v>11790</v>
      </c>
      <c r="F18" s="141">
        <f>'Наполни своё лето| comiss'!F18</f>
        <v>12510</v>
      </c>
      <c r="G18" s="141">
        <f>'Наполни своё лето| comiss'!G18</f>
        <v>12510</v>
      </c>
      <c r="H18" s="141">
        <f>'Наполни своё лето| comiss'!H18</f>
        <v>12510</v>
      </c>
      <c r="I18" s="141">
        <f>'Наполни своё лето| comiss'!I18</f>
        <v>12510</v>
      </c>
      <c r="J18" s="141">
        <f>'Наполни своё лето| comiss'!J18</f>
        <v>12510</v>
      </c>
      <c r="K18" s="141">
        <f>'Наполни своё лето| comiss'!K18</f>
        <v>13950</v>
      </c>
      <c r="L18" s="141">
        <f>'Наполни своё лето| comiss'!L18</f>
        <v>13770</v>
      </c>
      <c r="M18" s="141">
        <f>'Наполни своё лето| comiss'!M18</f>
        <v>11790</v>
      </c>
      <c r="N18" s="141">
        <f>'Наполни своё лето| comiss'!N18</f>
        <v>12510</v>
      </c>
      <c r="O18" s="141">
        <f>'Наполни своё лето| comiss'!O18</f>
        <v>12510</v>
      </c>
      <c r="P18" s="141">
        <f>'Наполни своё лето| comiss'!P18</f>
        <v>12510</v>
      </c>
      <c r="Q18" s="141">
        <f>'Наполни своё лето| comiss'!Q18</f>
        <v>12510</v>
      </c>
      <c r="R18" s="141">
        <f>'Наполни своё лето| comiss'!R18</f>
        <v>12510</v>
      </c>
      <c r="S18" s="141">
        <f>'Наполни своё лето| comiss'!S18</f>
        <v>12510</v>
      </c>
      <c r="T18" s="141">
        <f>'Наполни своё лето| comiss'!T18</f>
        <v>12510</v>
      </c>
      <c r="U18" s="141">
        <f>'Наполни своё лето| comiss'!U18</f>
        <v>12510</v>
      </c>
      <c r="V18" s="141">
        <f>'Наполни своё лето| comiss'!V18</f>
        <v>12510</v>
      </c>
      <c r="W18" s="141">
        <f>'Наполни своё лето| comiss'!W18</f>
        <v>11610</v>
      </c>
      <c r="X18" s="141">
        <f>'Наполни своё лето| comiss'!X18</f>
        <v>11610</v>
      </c>
      <c r="Y18" s="141">
        <f>'Наполни своё лето| comiss'!Y18</f>
        <v>12510</v>
      </c>
      <c r="Z18" s="141">
        <f>'Наполни своё лето| comiss'!Z18</f>
        <v>11610</v>
      </c>
      <c r="AA18" s="141">
        <f>'Наполни своё лето| comiss'!AA18</f>
        <v>11610</v>
      </c>
      <c r="AB18" s="141">
        <f>'Наполни своё лето| comiss'!AB18</f>
        <v>13410</v>
      </c>
      <c r="AC18" s="141">
        <f>'Наполни своё лето| comiss'!AC18</f>
        <v>11610</v>
      </c>
      <c r="AD18" s="141">
        <f>'Наполни своё лето| comiss'!AD18</f>
        <v>11610</v>
      </c>
    </row>
    <row r="19" spans="1:30"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row>
    <row r="20" spans="1:30" s="118" customFormat="1" ht="11.45" customHeight="1" x14ac:dyDescent="0.2">
      <c r="A20" s="121">
        <v>1</v>
      </c>
      <c r="B20" s="141">
        <f>'Наполни своё лето| comiss'!B20</f>
        <v>16650</v>
      </c>
      <c r="C20" s="141">
        <f>'Наполни своё лето| comiss'!C20</f>
        <v>12240</v>
      </c>
      <c r="D20" s="141">
        <f>'Наполни своё лето| comiss'!D20</f>
        <v>12240</v>
      </c>
      <c r="E20" s="141">
        <f>'Наполни своё лето| comiss'!E20</f>
        <v>11880</v>
      </c>
      <c r="F20" s="141">
        <f>'Наполни своё лето| comiss'!F20</f>
        <v>12600</v>
      </c>
      <c r="G20" s="141">
        <f>'Наполни своё лето| comiss'!G20</f>
        <v>12600</v>
      </c>
      <c r="H20" s="141">
        <f>'Наполни своё лето| comiss'!H20</f>
        <v>12600</v>
      </c>
      <c r="I20" s="141">
        <f>'Наполни своё лето| comiss'!I20</f>
        <v>12600</v>
      </c>
      <c r="J20" s="141">
        <f>'Наполни своё лето| comiss'!J20</f>
        <v>12600</v>
      </c>
      <c r="K20" s="141">
        <f>'Наполни своё лето| comiss'!K20</f>
        <v>14040</v>
      </c>
      <c r="L20" s="141">
        <f>'Наполни своё лето| comiss'!L20</f>
        <v>13860</v>
      </c>
      <c r="M20" s="141">
        <f>'Наполни своё лето| comiss'!M20</f>
        <v>11880</v>
      </c>
      <c r="N20" s="141">
        <f>'Наполни своё лето| comiss'!N20</f>
        <v>12600</v>
      </c>
      <c r="O20" s="141">
        <f>'Наполни своё лето| comiss'!O20</f>
        <v>12600</v>
      </c>
      <c r="P20" s="141">
        <f>'Наполни своё лето| comiss'!P20</f>
        <v>12600</v>
      </c>
      <c r="Q20" s="141">
        <f>'Наполни своё лето| comiss'!Q20</f>
        <v>12600</v>
      </c>
      <c r="R20" s="141">
        <f>'Наполни своё лето| comiss'!R20</f>
        <v>12600</v>
      </c>
      <c r="S20" s="141">
        <f>'Наполни своё лето| comiss'!S20</f>
        <v>12600</v>
      </c>
      <c r="T20" s="141">
        <f>'Наполни своё лето| comiss'!T20</f>
        <v>12600</v>
      </c>
      <c r="U20" s="141">
        <f>'Наполни своё лето| comiss'!U20</f>
        <v>12600</v>
      </c>
      <c r="V20" s="141">
        <f>'Наполни своё лето| comiss'!V20</f>
        <v>12600</v>
      </c>
      <c r="W20" s="141">
        <f>'Наполни своё лето| comiss'!W20</f>
        <v>11700</v>
      </c>
      <c r="X20" s="141">
        <f>'Наполни своё лето| comiss'!X20</f>
        <v>11700</v>
      </c>
      <c r="Y20" s="141">
        <f>'Наполни своё лето| comiss'!Y20</f>
        <v>12600</v>
      </c>
      <c r="Z20" s="141">
        <f>'Наполни своё лето| comiss'!Z20</f>
        <v>11700</v>
      </c>
      <c r="AA20" s="141">
        <f>'Наполни своё лето| comiss'!AA20</f>
        <v>11700</v>
      </c>
      <c r="AB20" s="141">
        <f>'Наполни своё лето| comiss'!AB20</f>
        <v>13500</v>
      </c>
      <c r="AC20" s="141">
        <f>'Наполни своё лето| comiss'!AC20</f>
        <v>11700</v>
      </c>
      <c r="AD20" s="141">
        <f>'Наполни своё лето| comiss'!AD20</f>
        <v>11700</v>
      </c>
    </row>
    <row r="21" spans="1:30" s="118" customFormat="1" ht="11.45" customHeight="1" x14ac:dyDescent="0.2">
      <c r="A21" s="121">
        <v>2</v>
      </c>
      <c r="B21" s="141">
        <f>'Наполни своё лето| comiss'!B21</f>
        <v>17910</v>
      </c>
      <c r="C21" s="141">
        <f>'Наполни своё лето| comiss'!C21</f>
        <v>13500</v>
      </c>
      <c r="D21" s="141">
        <f>'Наполни своё лето| comiss'!D21</f>
        <v>13500</v>
      </c>
      <c r="E21" s="141">
        <f>'Наполни своё лето| comiss'!E21</f>
        <v>13140</v>
      </c>
      <c r="F21" s="141">
        <f>'Наполни своё лето| comiss'!F21</f>
        <v>13860</v>
      </c>
      <c r="G21" s="141">
        <f>'Наполни своё лето| comiss'!G21</f>
        <v>13860</v>
      </c>
      <c r="H21" s="141">
        <f>'Наполни своё лето| comiss'!H21</f>
        <v>13860</v>
      </c>
      <c r="I21" s="141">
        <f>'Наполни своё лето| comiss'!I21</f>
        <v>13860</v>
      </c>
      <c r="J21" s="141">
        <f>'Наполни своё лето| comiss'!J21</f>
        <v>13860</v>
      </c>
      <c r="K21" s="141">
        <f>'Наполни своё лето| comiss'!K21</f>
        <v>15300</v>
      </c>
      <c r="L21" s="141">
        <f>'Наполни своё лето| comiss'!L21</f>
        <v>15120</v>
      </c>
      <c r="M21" s="141">
        <f>'Наполни своё лето| comiss'!M21</f>
        <v>13140</v>
      </c>
      <c r="N21" s="141">
        <f>'Наполни своё лето| comiss'!N21</f>
        <v>13860</v>
      </c>
      <c r="O21" s="141">
        <f>'Наполни своё лето| comiss'!O21</f>
        <v>13860</v>
      </c>
      <c r="P21" s="141">
        <f>'Наполни своё лето| comiss'!P21</f>
        <v>13860</v>
      </c>
      <c r="Q21" s="141">
        <f>'Наполни своё лето| comiss'!Q21</f>
        <v>13860</v>
      </c>
      <c r="R21" s="141">
        <f>'Наполни своё лето| comiss'!R21</f>
        <v>13860</v>
      </c>
      <c r="S21" s="141">
        <f>'Наполни своё лето| comiss'!S21</f>
        <v>13860</v>
      </c>
      <c r="T21" s="141">
        <f>'Наполни своё лето| comiss'!T21</f>
        <v>13860</v>
      </c>
      <c r="U21" s="141">
        <f>'Наполни своё лето| comiss'!U21</f>
        <v>13860</v>
      </c>
      <c r="V21" s="141">
        <f>'Наполни своё лето| comiss'!V21</f>
        <v>13860</v>
      </c>
      <c r="W21" s="141">
        <f>'Наполни своё лето| comiss'!W21</f>
        <v>12960</v>
      </c>
      <c r="X21" s="141">
        <f>'Наполни своё лето| comiss'!X21</f>
        <v>12960</v>
      </c>
      <c r="Y21" s="141">
        <f>'Наполни своё лето| comiss'!Y21</f>
        <v>13860</v>
      </c>
      <c r="Z21" s="141">
        <f>'Наполни своё лето| comiss'!Z21</f>
        <v>12960</v>
      </c>
      <c r="AA21" s="141">
        <f>'Наполни своё лето| comiss'!AA21</f>
        <v>12960</v>
      </c>
      <c r="AB21" s="141">
        <f>'Наполни своё лето| comiss'!AB21</f>
        <v>14760</v>
      </c>
      <c r="AC21" s="141">
        <f>'Наполни своё лето| comiss'!AC21</f>
        <v>12960</v>
      </c>
      <c r="AD21" s="141">
        <f>'Наполни своё лето| comiss'!AD21</f>
        <v>12960</v>
      </c>
    </row>
    <row r="22" spans="1:30"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row>
    <row r="23" spans="1:30" ht="24.6" customHeight="1" x14ac:dyDescent="0.2">
      <c r="A23" s="8" t="s">
        <v>0</v>
      </c>
      <c r="B23" s="129">
        <f t="shared" ref="B23" si="0">B5</f>
        <v>45847</v>
      </c>
      <c r="C23" s="129">
        <f t="shared" ref="C23:AD23" si="1">C5</f>
        <v>45849</v>
      </c>
      <c r="D23" s="129">
        <f t="shared" si="1"/>
        <v>45851</v>
      </c>
      <c r="E23" s="129">
        <f t="shared" si="1"/>
        <v>45852</v>
      </c>
      <c r="F23" s="129">
        <f t="shared" si="1"/>
        <v>45854</v>
      </c>
      <c r="G23" s="129">
        <f t="shared" si="1"/>
        <v>45856</v>
      </c>
      <c r="H23" s="129">
        <f t="shared" si="1"/>
        <v>45858</v>
      </c>
      <c r="I23" s="129">
        <f t="shared" si="1"/>
        <v>45860</v>
      </c>
      <c r="J23" s="129">
        <f t="shared" si="1"/>
        <v>45862</v>
      </c>
      <c r="K23" s="129">
        <f t="shared" si="1"/>
        <v>45863</v>
      </c>
      <c r="L23" s="129">
        <f t="shared" si="1"/>
        <v>45865</v>
      </c>
      <c r="M23" s="129">
        <f t="shared" si="1"/>
        <v>45867</v>
      </c>
      <c r="N23" s="129">
        <f t="shared" si="1"/>
        <v>45870</v>
      </c>
      <c r="O23" s="129">
        <f t="shared" si="1"/>
        <v>45872</v>
      </c>
      <c r="P23" s="129">
        <f t="shared" si="1"/>
        <v>45877</v>
      </c>
      <c r="Q23" s="129">
        <f t="shared" si="1"/>
        <v>45879</v>
      </c>
      <c r="R23" s="129">
        <f t="shared" si="1"/>
        <v>45882</v>
      </c>
      <c r="S23" s="129">
        <f t="shared" si="1"/>
        <v>45884</v>
      </c>
      <c r="T23" s="129">
        <f t="shared" si="1"/>
        <v>45886</v>
      </c>
      <c r="U23" s="129">
        <f t="shared" si="1"/>
        <v>45890</v>
      </c>
      <c r="V23" s="129">
        <f t="shared" si="1"/>
        <v>45891</v>
      </c>
      <c r="W23" s="129">
        <f t="shared" si="1"/>
        <v>45893</v>
      </c>
      <c r="X23" s="129">
        <f t="shared" si="1"/>
        <v>45901</v>
      </c>
      <c r="Y23" s="129">
        <f t="shared" si="1"/>
        <v>45905</v>
      </c>
      <c r="Z23" s="129">
        <f t="shared" si="1"/>
        <v>45907</v>
      </c>
      <c r="AA23" s="129">
        <f t="shared" si="1"/>
        <v>45909</v>
      </c>
      <c r="AB23" s="129">
        <f t="shared" si="1"/>
        <v>45913</v>
      </c>
      <c r="AC23" s="129">
        <f t="shared" si="1"/>
        <v>45926</v>
      </c>
      <c r="AD23" s="129">
        <f t="shared" si="1"/>
        <v>45928</v>
      </c>
    </row>
    <row r="24" spans="1:30" ht="24.6" customHeight="1" x14ac:dyDescent="0.2">
      <c r="A24" s="37"/>
      <c r="B24" s="129">
        <f t="shared" ref="B24" si="2">B6</f>
        <v>45848</v>
      </c>
      <c r="C24" s="129">
        <f t="shared" ref="C24:AD24" si="3">C6</f>
        <v>45850</v>
      </c>
      <c r="D24" s="129">
        <f t="shared" si="3"/>
        <v>45851</v>
      </c>
      <c r="E24" s="129">
        <f t="shared" si="3"/>
        <v>45853</v>
      </c>
      <c r="F24" s="129">
        <f t="shared" si="3"/>
        <v>45855</v>
      </c>
      <c r="G24" s="129">
        <f t="shared" si="3"/>
        <v>45857</v>
      </c>
      <c r="H24" s="129">
        <f t="shared" si="3"/>
        <v>45859</v>
      </c>
      <c r="I24" s="129">
        <f t="shared" si="3"/>
        <v>45861</v>
      </c>
      <c r="J24" s="129">
        <f t="shared" si="3"/>
        <v>45862</v>
      </c>
      <c r="K24" s="129">
        <f t="shared" si="3"/>
        <v>45864</v>
      </c>
      <c r="L24" s="129">
        <f t="shared" si="3"/>
        <v>45866</v>
      </c>
      <c r="M24" s="129">
        <f t="shared" si="3"/>
        <v>45869</v>
      </c>
      <c r="N24" s="129">
        <f t="shared" si="3"/>
        <v>45871</v>
      </c>
      <c r="O24" s="129">
        <f t="shared" si="3"/>
        <v>45876</v>
      </c>
      <c r="P24" s="129">
        <f t="shared" si="3"/>
        <v>45878</v>
      </c>
      <c r="Q24" s="129">
        <f t="shared" si="3"/>
        <v>45881</v>
      </c>
      <c r="R24" s="129">
        <f t="shared" si="3"/>
        <v>45883</v>
      </c>
      <c r="S24" s="129">
        <f t="shared" si="3"/>
        <v>45885</v>
      </c>
      <c r="T24" s="129">
        <f t="shared" si="3"/>
        <v>45889</v>
      </c>
      <c r="U24" s="129">
        <f t="shared" si="3"/>
        <v>45890</v>
      </c>
      <c r="V24" s="129">
        <f t="shared" si="3"/>
        <v>45892</v>
      </c>
      <c r="W24" s="129">
        <f t="shared" si="3"/>
        <v>45900</v>
      </c>
      <c r="X24" s="129">
        <f t="shared" si="3"/>
        <v>45904</v>
      </c>
      <c r="Y24" s="129">
        <f t="shared" si="3"/>
        <v>45906</v>
      </c>
      <c r="Z24" s="129">
        <f t="shared" si="3"/>
        <v>45908</v>
      </c>
      <c r="AA24" s="129">
        <f t="shared" si="3"/>
        <v>45912</v>
      </c>
      <c r="AB24" s="129">
        <f t="shared" si="3"/>
        <v>45925</v>
      </c>
      <c r="AC24" s="129">
        <f t="shared" si="3"/>
        <v>45927</v>
      </c>
      <c r="AD24" s="129">
        <f t="shared" si="3"/>
        <v>45930</v>
      </c>
    </row>
    <row r="25" spans="1:30"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row>
    <row r="26" spans="1:30" ht="11.45" customHeight="1" x14ac:dyDescent="0.2">
      <c r="A26" s="3">
        <v>1</v>
      </c>
      <c r="B26" s="141">
        <f t="shared" ref="B26" si="4">B8*0.9</f>
        <v>9234</v>
      </c>
      <c r="C26" s="141">
        <f t="shared" ref="C26:AD26" si="5">C8*0.9</f>
        <v>6156</v>
      </c>
      <c r="D26" s="141">
        <f t="shared" si="5"/>
        <v>6156</v>
      </c>
      <c r="E26" s="141">
        <f t="shared" si="5"/>
        <v>5832</v>
      </c>
      <c r="F26" s="141">
        <f t="shared" si="5"/>
        <v>6480</v>
      </c>
      <c r="G26" s="141">
        <f t="shared" si="5"/>
        <v>6480</v>
      </c>
      <c r="H26" s="141">
        <f t="shared" si="5"/>
        <v>6480</v>
      </c>
      <c r="I26" s="141">
        <f t="shared" si="5"/>
        <v>6480</v>
      </c>
      <c r="J26" s="141">
        <f t="shared" si="5"/>
        <v>6480</v>
      </c>
      <c r="K26" s="141">
        <f t="shared" si="5"/>
        <v>7776</v>
      </c>
      <c r="L26" s="141">
        <f t="shared" si="5"/>
        <v>7614</v>
      </c>
      <c r="M26" s="141">
        <f t="shared" si="5"/>
        <v>5832</v>
      </c>
      <c r="N26" s="141">
        <f t="shared" si="5"/>
        <v>6480</v>
      </c>
      <c r="O26" s="141">
        <f t="shared" si="5"/>
        <v>6480</v>
      </c>
      <c r="P26" s="141">
        <f t="shared" si="5"/>
        <v>6480</v>
      </c>
      <c r="Q26" s="141">
        <f t="shared" si="5"/>
        <v>6480</v>
      </c>
      <c r="R26" s="141">
        <f t="shared" si="5"/>
        <v>6480</v>
      </c>
      <c r="S26" s="141">
        <f t="shared" si="5"/>
        <v>6480</v>
      </c>
      <c r="T26" s="141">
        <f t="shared" si="5"/>
        <v>6480</v>
      </c>
      <c r="U26" s="141">
        <f t="shared" si="5"/>
        <v>6480</v>
      </c>
      <c r="V26" s="141">
        <f t="shared" si="5"/>
        <v>6480</v>
      </c>
      <c r="W26" s="141">
        <f t="shared" si="5"/>
        <v>5670</v>
      </c>
      <c r="X26" s="141">
        <f t="shared" si="5"/>
        <v>5670</v>
      </c>
      <c r="Y26" s="141">
        <f t="shared" si="5"/>
        <v>6480</v>
      </c>
      <c r="Z26" s="141">
        <f t="shared" si="5"/>
        <v>5670</v>
      </c>
      <c r="AA26" s="141">
        <f t="shared" si="5"/>
        <v>5670</v>
      </c>
      <c r="AB26" s="141">
        <f t="shared" si="5"/>
        <v>7290</v>
      </c>
      <c r="AC26" s="141">
        <f t="shared" si="5"/>
        <v>5670</v>
      </c>
      <c r="AD26" s="141">
        <f t="shared" si="5"/>
        <v>5670</v>
      </c>
    </row>
    <row r="27" spans="1:30" ht="11.45" customHeight="1" x14ac:dyDescent="0.2">
      <c r="A27" s="3">
        <v>2</v>
      </c>
      <c r="B27" s="141">
        <f t="shared" ref="B27" si="6">B9*0.9</f>
        <v>10368</v>
      </c>
      <c r="C27" s="141">
        <f t="shared" ref="C27:AD27" si="7">C9*0.9</f>
        <v>7290</v>
      </c>
      <c r="D27" s="141">
        <f t="shared" si="7"/>
        <v>7290</v>
      </c>
      <c r="E27" s="141">
        <f t="shared" si="7"/>
        <v>6966</v>
      </c>
      <c r="F27" s="141">
        <f t="shared" si="7"/>
        <v>7614</v>
      </c>
      <c r="G27" s="141">
        <f t="shared" si="7"/>
        <v>7614</v>
      </c>
      <c r="H27" s="141">
        <f t="shared" si="7"/>
        <v>7614</v>
      </c>
      <c r="I27" s="141">
        <f t="shared" si="7"/>
        <v>7614</v>
      </c>
      <c r="J27" s="141">
        <f t="shared" si="7"/>
        <v>7614</v>
      </c>
      <c r="K27" s="141">
        <f t="shared" si="7"/>
        <v>8910</v>
      </c>
      <c r="L27" s="141">
        <f t="shared" si="7"/>
        <v>8748</v>
      </c>
      <c r="M27" s="141">
        <f t="shared" si="7"/>
        <v>6966</v>
      </c>
      <c r="N27" s="141">
        <f t="shared" si="7"/>
        <v>7614</v>
      </c>
      <c r="O27" s="141">
        <f t="shared" si="7"/>
        <v>7614</v>
      </c>
      <c r="P27" s="141">
        <f t="shared" si="7"/>
        <v>7614</v>
      </c>
      <c r="Q27" s="141">
        <f t="shared" si="7"/>
        <v>7614</v>
      </c>
      <c r="R27" s="141">
        <f t="shared" si="7"/>
        <v>7614</v>
      </c>
      <c r="S27" s="141">
        <f t="shared" si="7"/>
        <v>7614</v>
      </c>
      <c r="T27" s="141">
        <f t="shared" si="7"/>
        <v>7614</v>
      </c>
      <c r="U27" s="141">
        <f t="shared" si="7"/>
        <v>7614</v>
      </c>
      <c r="V27" s="141">
        <f t="shared" si="7"/>
        <v>7614</v>
      </c>
      <c r="W27" s="141">
        <f t="shared" si="7"/>
        <v>6804</v>
      </c>
      <c r="X27" s="141">
        <f t="shared" si="7"/>
        <v>6804</v>
      </c>
      <c r="Y27" s="141">
        <f t="shared" si="7"/>
        <v>7614</v>
      </c>
      <c r="Z27" s="141">
        <f t="shared" si="7"/>
        <v>6804</v>
      </c>
      <c r="AA27" s="141">
        <f t="shared" si="7"/>
        <v>6804</v>
      </c>
      <c r="AB27" s="141">
        <f t="shared" si="7"/>
        <v>8424</v>
      </c>
      <c r="AC27" s="141">
        <f t="shared" si="7"/>
        <v>6804</v>
      </c>
      <c r="AD27" s="141">
        <f t="shared" si="7"/>
        <v>6804</v>
      </c>
    </row>
    <row r="28" spans="1:30"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1:30" ht="11.45" customHeight="1" x14ac:dyDescent="0.2">
      <c r="A29" s="3">
        <v>1</v>
      </c>
      <c r="B29" s="29">
        <f t="shared" ref="B29" si="8">B11*0.9</f>
        <v>10449</v>
      </c>
      <c r="C29" s="29">
        <f t="shared" ref="C29:AD29" si="9">C11*0.9</f>
        <v>7371</v>
      </c>
      <c r="D29" s="29">
        <f t="shared" si="9"/>
        <v>7371</v>
      </c>
      <c r="E29" s="29">
        <f t="shared" si="9"/>
        <v>7047</v>
      </c>
      <c r="F29" s="29">
        <f t="shared" si="9"/>
        <v>7695</v>
      </c>
      <c r="G29" s="29">
        <f t="shared" si="9"/>
        <v>7695</v>
      </c>
      <c r="H29" s="29">
        <f t="shared" si="9"/>
        <v>7695</v>
      </c>
      <c r="I29" s="29">
        <f t="shared" si="9"/>
        <v>7695</v>
      </c>
      <c r="J29" s="29">
        <f t="shared" si="9"/>
        <v>7695</v>
      </c>
      <c r="K29" s="29">
        <f t="shared" si="9"/>
        <v>8991</v>
      </c>
      <c r="L29" s="29">
        <f t="shared" si="9"/>
        <v>8829</v>
      </c>
      <c r="M29" s="29">
        <f t="shared" si="9"/>
        <v>7047</v>
      </c>
      <c r="N29" s="29">
        <f t="shared" si="9"/>
        <v>7695</v>
      </c>
      <c r="O29" s="29">
        <f t="shared" si="9"/>
        <v>7695</v>
      </c>
      <c r="P29" s="29">
        <f t="shared" si="9"/>
        <v>7695</v>
      </c>
      <c r="Q29" s="29">
        <f t="shared" si="9"/>
        <v>7695</v>
      </c>
      <c r="R29" s="29">
        <f t="shared" si="9"/>
        <v>7695</v>
      </c>
      <c r="S29" s="29">
        <f t="shared" si="9"/>
        <v>7695</v>
      </c>
      <c r="T29" s="29">
        <f t="shared" si="9"/>
        <v>7695</v>
      </c>
      <c r="U29" s="29">
        <f t="shared" si="9"/>
        <v>7695</v>
      </c>
      <c r="V29" s="29">
        <f t="shared" si="9"/>
        <v>7695</v>
      </c>
      <c r="W29" s="29">
        <f t="shared" si="9"/>
        <v>6885</v>
      </c>
      <c r="X29" s="29">
        <f t="shared" si="9"/>
        <v>6885</v>
      </c>
      <c r="Y29" s="29">
        <f t="shared" si="9"/>
        <v>7695</v>
      </c>
      <c r="Z29" s="29">
        <f t="shared" si="9"/>
        <v>6885</v>
      </c>
      <c r="AA29" s="29">
        <f t="shared" si="9"/>
        <v>6885</v>
      </c>
      <c r="AB29" s="29">
        <f t="shared" si="9"/>
        <v>8505</v>
      </c>
      <c r="AC29" s="29">
        <f t="shared" si="9"/>
        <v>6885</v>
      </c>
      <c r="AD29" s="29">
        <f t="shared" si="9"/>
        <v>6885</v>
      </c>
    </row>
    <row r="30" spans="1:30" ht="11.45" customHeight="1" x14ac:dyDescent="0.2">
      <c r="A30" s="3">
        <v>2</v>
      </c>
      <c r="B30" s="29">
        <f t="shared" ref="B30" si="10">B12*0.9</f>
        <v>11583</v>
      </c>
      <c r="C30" s="29">
        <f t="shared" ref="C30:AD30" si="11">C12*0.9</f>
        <v>8505</v>
      </c>
      <c r="D30" s="29">
        <f t="shared" si="11"/>
        <v>8505</v>
      </c>
      <c r="E30" s="29">
        <f t="shared" si="11"/>
        <v>8181</v>
      </c>
      <c r="F30" s="29">
        <f t="shared" si="11"/>
        <v>8829</v>
      </c>
      <c r="G30" s="29">
        <f t="shared" si="11"/>
        <v>8829</v>
      </c>
      <c r="H30" s="29">
        <f t="shared" si="11"/>
        <v>8829</v>
      </c>
      <c r="I30" s="29">
        <f t="shared" si="11"/>
        <v>8829</v>
      </c>
      <c r="J30" s="29">
        <f t="shared" si="11"/>
        <v>8829</v>
      </c>
      <c r="K30" s="29">
        <f t="shared" si="11"/>
        <v>10125</v>
      </c>
      <c r="L30" s="29">
        <f t="shared" si="11"/>
        <v>9963</v>
      </c>
      <c r="M30" s="29">
        <f t="shared" si="11"/>
        <v>8181</v>
      </c>
      <c r="N30" s="29">
        <f t="shared" si="11"/>
        <v>8829</v>
      </c>
      <c r="O30" s="29">
        <f t="shared" si="11"/>
        <v>8829</v>
      </c>
      <c r="P30" s="29">
        <f t="shared" si="11"/>
        <v>8829</v>
      </c>
      <c r="Q30" s="29">
        <f t="shared" si="11"/>
        <v>8829</v>
      </c>
      <c r="R30" s="29">
        <f t="shared" si="11"/>
        <v>8829</v>
      </c>
      <c r="S30" s="29">
        <f t="shared" si="11"/>
        <v>8829</v>
      </c>
      <c r="T30" s="29">
        <f t="shared" si="11"/>
        <v>8829</v>
      </c>
      <c r="U30" s="29">
        <f t="shared" si="11"/>
        <v>8829</v>
      </c>
      <c r="V30" s="29">
        <f t="shared" si="11"/>
        <v>8829</v>
      </c>
      <c r="W30" s="29">
        <f t="shared" si="11"/>
        <v>8019</v>
      </c>
      <c r="X30" s="29">
        <f t="shared" si="11"/>
        <v>8019</v>
      </c>
      <c r="Y30" s="29">
        <f t="shared" si="11"/>
        <v>8829</v>
      </c>
      <c r="Z30" s="29">
        <f t="shared" si="11"/>
        <v>8019</v>
      </c>
      <c r="AA30" s="29">
        <f t="shared" si="11"/>
        <v>8019</v>
      </c>
      <c r="AB30" s="29">
        <f t="shared" si="11"/>
        <v>9639</v>
      </c>
      <c r="AC30" s="29">
        <f t="shared" si="11"/>
        <v>8019</v>
      </c>
      <c r="AD30" s="29">
        <f t="shared" si="11"/>
        <v>8019</v>
      </c>
    </row>
    <row r="31" spans="1:30" ht="11.45" customHeight="1" x14ac:dyDescent="0.2">
      <c r="A31" s="120" t="s">
        <v>86</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ht="11.45" customHeight="1" x14ac:dyDescent="0.2">
      <c r="A32" s="3">
        <v>1</v>
      </c>
      <c r="B32" s="29">
        <f t="shared" ref="B32" si="12">B14*0.9</f>
        <v>12069</v>
      </c>
      <c r="C32" s="29">
        <f t="shared" ref="C32:AD32" si="13">C14*0.9</f>
        <v>8991</v>
      </c>
      <c r="D32" s="29">
        <f t="shared" si="13"/>
        <v>8991</v>
      </c>
      <c r="E32" s="29">
        <f t="shared" si="13"/>
        <v>8667</v>
      </c>
      <c r="F32" s="29">
        <f t="shared" si="13"/>
        <v>9315</v>
      </c>
      <c r="G32" s="29">
        <f t="shared" si="13"/>
        <v>9315</v>
      </c>
      <c r="H32" s="29">
        <f t="shared" si="13"/>
        <v>9315</v>
      </c>
      <c r="I32" s="29">
        <f t="shared" si="13"/>
        <v>9315</v>
      </c>
      <c r="J32" s="29">
        <f t="shared" si="13"/>
        <v>9315</v>
      </c>
      <c r="K32" s="29">
        <f t="shared" si="13"/>
        <v>10611</v>
      </c>
      <c r="L32" s="29">
        <f t="shared" si="13"/>
        <v>10449</v>
      </c>
      <c r="M32" s="29">
        <f t="shared" si="13"/>
        <v>8667</v>
      </c>
      <c r="N32" s="29">
        <f t="shared" si="13"/>
        <v>9315</v>
      </c>
      <c r="O32" s="29">
        <f t="shared" si="13"/>
        <v>9315</v>
      </c>
      <c r="P32" s="29">
        <f t="shared" si="13"/>
        <v>9315</v>
      </c>
      <c r="Q32" s="29">
        <f t="shared" si="13"/>
        <v>9315</v>
      </c>
      <c r="R32" s="29">
        <f t="shared" si="13"/>
        <v>9315</v>
      </c>
      <c r="S32" s="29">
        <f t="shared" si="13"/>
        <v>9315</v>
      </c>
      <c r="T32" s="29">
        <f t="shared" si="13"/>
        <v>9315</v>
      </c>
      <c r="U32" s="29">
        <f t="shared" si="13"/>
        <v>9315</v>
      </c>
      <c r="V32" s="29">
        <f t="shared" si="13"/>
        <v>9315</v>
      </c>
      <c r="W32" s="29">
        <f t="shared" si="13"/>
        <v>8505</v>
      </c>
      <c r="X32" s="29">
        <f t="shared" si="13"/>
        <v>8505</v>
      </c>
      <c r="Y32" s="29">
        <f t="shared" si="13"/>
        <v>9315</v>
      </c>
      <c r="Z32" s="29">
        <f t="shared" si="13"/>
        <v>8505</v>
      </c>
      <c r="AA32" s="29">
        <f t="shared" si="13"/>
        <v>8505</v>
      </c>
      <c r="AB32" s="29">
        <f t="shared" si="13"/>
        <v>10125</v>
      </c>
      <c r="AC32" s="29">
        <f t="shared" si="13"/>
        <v>8505</v>
      </c>
      <c r="AD32" s="29">
        <f t="shared" si="13"/>
        <v>8505</v>
      </c>
    </row>
    <row r="33" spans="1:30" ht="11.45" customHeight="1" x14ac:dyDescent="0.2">
      <c r="A33" s="3">
        <v>2</v>
      </c>
      <c r="B33" s="29">
        <f t="shared" ref="B33" si="14">B15*0.9</f>
        <v>13203</v>
      </c>
      <c r="C33" s="29">
        <f t="shared" ref="C33:AD33" si="15">C15*0.9</f>
        <v>10125</v>
      </c>
      <c r="D33" s="29">
        <f t="shared" si="15"/>
        <v>10125</v>
      </c>
      <c r="E33" s="29">
        <f t="shared" si="15"/>
        <v>9801</v>
      </c>
      <c r="F33" s="29">
        <f t="shared" si="15"/>
        <v>10449</v>
      </c>
      <c r="G33" s="29">
        <f t="shared" si="15"/>
        <v>10449</v>
      </c>
      <c r="H33" s="29">
        <f t="shared" si="15"/>
        <v>10449</v>
      </c>
      <c r="I33" s="29">
        <f t="shared" si="15"/>
        <v>10449</v>
      </c>
      <c r="J33" s="29">
        <f t="shared" si="15"/>
        <v>10449</v>
      </c>
      <c r="K33" s="29">
        <f t="shared" si="15"/>
        <v>11745</v>
      </c>
      <c r="L33" s="29">
        <f t="shared" si="15"/>
        <v>11583</v>
      </c>
      <c r="M33" s="29">
        <f t="shared" si="15"/>
        <v>9801</v>
      </c>
      <c r="N33" s="29">
        <f t="shared" si="15"/>
        <v>10449</v>
      </c>
      <c r="O33" s="29">
        <f t="shared" si="15"/>
        <v>10449</v>
      </c>
      <c r="P33" s="29">
        <f t="shared" si="15"/>
        <v>10449</v>
      </c>
      <c r="Q33" s="29">
        <f t="shared" si="15"/>
        <v>10449</v>
      </c>
      <c r="R33" s="29">
        <f t="shared" si="15"/>
        <v>10449</v>
      </c>
      <c r="S33" s="29">
        <f t="shared" si="15"/>
        <v>10449</v>
      </c>
      <c r="T33" s="29">
        <f t="shared" si="15"/>
        <v>10449</v>
      </c>
      <c r="U33" s="29">
        <f t="shared" si="15"/>
        <v>10449</v>
      </c>
      <c r="V33" s="29">
        <f t="shared" si="15"/>
        <v>10449</v>
      </c>
      <c r="W33" s="29">
        <f t="shared" si="15"/>
        <v>9639</v>
      </c>
      <c r="X33" s="29">
        <f t="shared" si="15"/>
        <v>9639</v>
      </c>
      <c r="Y33" s="29">
        <f t="shared" si="15"/>
        <v>10449</v>
      </c>
      <c r="Z33" s="29">
        <f t="shared" si="15"/>
        <v>9639</v>
      </c>
      <c r="AA33" s="29">
        <f t="shared" si="15"/>
        <v>9639</v>
      </c>
      <c r="AB33" s="29">
        <f t="shared" si="15"/>
        <v>11259</v>
      </c>
      <c r="AC33" s="29">
        <f t="shared" si="15"/>
        <v>9639</v>
      </c>
      <c r="AD33" s="29">
        <f t="shared" si="15"/>
        <v>9639</v>
      </c>
    </row>
    <row r="34" spans="1:30" ht="11.45" customHeight="1" x14ac:dyDescent="0.2">
      <c r="A34" s="122" t="s">
        <v>91</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ht="11.45" customHeight="1" x14ac:dyDescent="0.2">
      <c r="A35" s="3">
        <v>1</v>
      </c>
      <c r="B35" s="29">
        <f t="shared" ref="B35" si="16">B17*0.9</f>
        <v>12879</v>
      </c>
      <c r="C35" s="29">
        <f t="shared" ref="C35:AD35" si="17">C17*0.9</f>
        <v>9801</v>
      </c>
      <c r="D35" s="29">
        <f t="shared" si="17"/>
        <v>9801</v>
      </c>
      <c r="E35" s="29">
        <f t="shared" si="17"/>
        <v>9477</v>
      </c>
      <c r="F35" s="29">
        <f t="shared" si="17"/>
        <v>10125</v>
      </c>
      <c r="G35" s="29">
        <f t="shared" si="17"/>
        <v>10125</v>
      </c>
      <c r="H35" s="29">
        <f t="shared" si="17"/>
        <v>10125</v>
      </c>
      <c r="I35" s="29">
        <f t="shared" si="17"/>
        <v>10125</v>
      </c>
      <c r="J35" s="29">
        <f t="shared" si="17"/>
        <v>10125</v>
      </c>
      <c r="K35" s="29">
        <f t="shared" si="17"/>
        <v>11421</v>
      </c>
      <c r="L35" s="29">
        <f t="shared" si="17"/>
        <v>11259</v>
      </c>
      <c r="M35" s="29">
        <f t="shared" si="17"/>
        <v>9477</v>
      </c>
      <c r="N35" s="29">
        <f t="shared" si="17"/>
        <v>10125</v>
      </c>
      <c r="O35" s="29">
        <f t="shared" si="17"/>
        <v>10125</v>
      </c>
      <c r="P35" s="29">
        <f t="shared" si="17"/>
        <v>10125</v>
      </c>
      <c r="Q35" s="29">
        <f t="shared" si="17"/>
        <v>10125</v>
      </c>
      <c r="R35" s="29">
        <f t="shared" si="17"/>
        <v>10125</v>
      </c>
      <c r="S35" s="29">
        <f t="shared" si="17"/>
        <v>10125</v>
      </c>
      <c r="T35" s="29">
        <f t="shared" si="17"/>
        <v>10125</v>
      </c>
      <c r="U35" s="29">
        <f t="shared" si="17"/>
        <v>10125</v>
      </c>
      <c r="V35" s="29">
        <f t="shared" si="17"/>
        <v>10125</v>
      </c>
      <c r="W35" s="29">
        <f t="shared" si="17"/>
        <v>9315</v>
      </c>
      <c r="X35" s="29">
        <f t="shared" si="17"/>
        <v>9315</v>
      </c>
      <c r="Y35" s="29">
        <f t="shared" si="17"/>
        <v>10125</v>
      </c>
      <c r="Z35" s="29">
        <f t="shared" si="17"/>
        <v>9315</v>
      </c>
      <c r="AA35" s="29">
        <f t="shared" si="17"/>
        <v>9315</v>
      </c>
      <c r="AB35" s="29">
        <f t="shared" si="17"/>
        <v>10935</v>
      </c>
      <c r="AC35" s="29">
        <f t="shared" si="17"/>
        <v>9315</v>
      </c>
      <c r="AD35" s="29">
        <f t="shared" si="17"/>
        <v>9315</v>
      </c>
    </row>
    <row r="36" spans="1:30" ht="11.45" customHeight="1" x14ac:dyDescent="0.2">
      <c r="A36" s="3">
        <v>2</v>
      </c>
      <c r="B36" s="29">
        <f t="shared" ref="B36" si="18">B18*0.9</f>
        <v>14013</v>
      </c>
      <c r="C36" s="29">
        <f t="shared" ref="C36:AD36" si="19">C18*0.9</f>
        <v>10935</v>
      </c>
      <c r="D36" s="29">
        <f t="shared" si="19"/>
        <v>10935</v>
      </c>
      <c r="E36" s="29">
        <f t="shared" si="19"/>
        <v>10611</v>
      </c>
      <c r="F36" s="29">
        <f t="shared" si="19"/>
        <v>11259</v>
      </c>
      <c r="G36" s="29">
        <f t="shared" si="19"/>
        <v>11259</v>
      </c>
      <c r="H36" s="29">
        <f t="shared" si="19"/>
        <v>11259</v>
      </c>
      <c r="I36" s="29">
        <f t="shared" si="19"/>
        <v>11259</v>
      </c>
      <c r="J36" s="29">
        <f t="shared" si="19"/>
        <v>11259</v>
      </c>
      <c r="K36" s="29">
        <f t="shared" si="19"/>
        <v>12555</v>
      </c>
      <c r="L36" s="29">
        <f t="shared" si="19"/>
        <v>12393</v>
      </c>
      <c r="M36" s="29">
        <f t="shared" si="19"/>
        <v>10611</v>
      </c>
      <c r="N36" s="29">
        <f t="shared" si="19"/>
        <v>11259</v>
      </c>
      <c r="O36" s="29">
        <f t="shared" si="19"/>
        <v>11259</v>
      </c>
      <c r="P36" s="29">
        <f t="shared" si="19"/>
        <v>11259</v>
      </c>
      <c r="Q36" s="29">
        <f t="shared" si="19"/>
        <v>11259</v>
      </c>
      <c r="R36" s="29">
        <f t="shared" si="19"/>
        <v>11259</v>
      </c>
      <c r="S36" s="29">
        <f t="shared" si="19"/>
        <v>11259</v>
      </c>
      <c r="T36" s="29">
        <f t="shared" si="19"/>
        <v>11259</v>
      </c>
      <c r="U36" s="29">
        <f t="shared" si="19"/>
        <v>11259</v>
      </c>
      <c r="V36" s="29">
        <f t="shared" si="19"/>
        <v>11259</v>
      </c>
      <c r="W36" s="29">
        <f t="shared" si="19"/>
        <v>10449</v>
      </c>
      <c r="X36" s="29">
        <f t="shared" si="19"/>
        <v>10449</v>
      </c>
      <c r="Y36" s="29">
        <f t="shared" si="19"/>
        <v>11259</v>
      </c>
      <c r="Z36" s="29">
        <f t="shared" si="19"/>
        <v>10449</v>
      </c>
      <c r="AA36" s="29">
        <f t="shared" si="19"/>
        <v>10449</v>
      </c>
      <c r="AB36" s="29">
        <f t="shared" si="19"/>
        <v>12069</v>
      </c>
      <c r="AC36" s="29">
        <f t="shared" si="19"/>
        <v>10449</v>
      </c>
      <c r="AD36" s="29">
        <f t="shared" si="19"/>
        <v>10449</v>
      </c>
    </row>
    <row r="37" spans="1:30"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0" s="118" customFormat="1" ht="11.45" customHeight="1" x14ac:dyDescent="0.2">
      <c r="A38" s="121">
        <v>1</v>
      </c>
      <c r="B38" s="141">
        <f t="shared" ref="B38" si="20">B20*0.9</f>
        <v>14985</v>
      </c>
      <c r="C38" s="141">
        <f t="shared" ref="C38:AD38" si="21">C20*0.9</f>
        <v>11016</v>
      </c>
      <c r="D38" s="141">
        <f t="shared" si="21"/>
        <v>11016</v>
      </c>
      <c r="E38" s="141">
        <f t="shared" si="21"/>
        <v>10692</v>
      </c>
      <c r="F38" s="141">
        <f t="shared" si="21"/>
        <v>11340</v>
      </c>
      <c r="G38" s="141">
        <f t="shared" si="21"/>
        <v>11340</v>
      </c>
      <c r="H38" s="141">
        <f t="shared" si="21"/>
        <v>11340</v>
      </c>
      <c r="I38" s="141">
        <f t="shared" si="21"/>
        <v>11340</v>
      </c>
      <c r="J38" s="141">
        <f t="shared" si="21"/>
        <v>11340</v>
      </c>
      <c r="K38" s="141">
        <f t="shared" si="21"/>
        <v>12636</v>
      </c>
      <c r="L38" s="141">
        <f t="shared" si="21"/>
        <v>12474</v>
      </c>
      <c r="M38" s="141">
        <f t="shared" si="21"/>
        <v>10692</v>
      </c>
      <c r="N38" s="141">
        <f t="shared" si="21"/>
        <v>11340</v>
      </c>
      <c r="O38" s="141">
        <f t="shared" si="21"/>
        <v>11340</v>
      </c>
      <c r="P38" s="141">
        <f t="shared" si="21"/>
        <v>11340</v>
      </c>
      <c r="Q38" s="141">
        <f t="shared" si="21"/>
        <v>11340</v>
      </c>
      <c r="R38" s="141">
        <f t="shared" si="21"/>
        <v>11340</v>
      </c>
      <c r="S38" s="141">
        <f t="shared" si="21"/>
        <v>11340</v>
      </c>
      <c r="T38" s="141">
        <f t="shared" si="21"/>
        <v>11340</v>
      </c>
      <c r="U38" s="141">
        <f t="shared" si="21"/>
        <v>11340</v>
      </c>
      <c r="V38" s="141">
        <f t="shared" si="21"/>
        <v>11340</v>
      </c>
      <c r="W38" s="141">
        <f t="shared" si="21"/>
        <v>10530</v>
      </c>
      <c r="X38" s="141">
        <f t="shared" si="21"/>
        <v>10530</v>
      </c>
      <c r="Y38" s="141">
        <f t="shared" si="21"/>
        <v>11340</v>
      </c>
      <c r="Z38" s="141">
        <f t="shared" si="21"/>
        <v>10530</v>
      </c>
      <c r="AA38" s="141">
        <f t="shared" si="21"/>
        <v>10530</v>
      </c>
      <c r="AB38" s="141">
        <f t="shared" si="21"/>
        <v>12150</v>
      </c>
      <c r="AC38" s="141">
        <f t="shared" si="21"/>
        <v>10530</v>
      </c>
      <c r="AD38" s="141">
        <f t="shared" si="21"/>
        <v>10530</v>
      </c>
    </row>
    <row r="39" spans="1:30" s="118" customFormat="1" ht="11.45" customHeight="1" x14ac:dyDescent="0.2">
      <c r="A39" s="121">
        <v>2</v>
      </c>
      <c r="B39" s="141">
        <f t="shared" ref="B39" si="22">B21*0.9</f>
        <v>16119</v>
      </c>
      <c r="C39" s="141">
        <f t="shared" ref="C39:AD39" si="23">C21*0.9</f>
        <v>12150</v>
      </c>
      <c r="D39" s="141">
        <f t="shared" si="23"/>
        <v>12150</v>
      </c>
      <c r="E39" s="141">
        <f t="shared" si="23"/>
        <v>11826</v>
      </c>
      <c r="F39" s="141">
        <f t="shared" si="23"/>
        <v>12474</v>
      </c>
      <c r="G39" s="141">
        <f t="shared" si="23"/>
        <v>12474</v>
      </c>
      <c r="H39" s="141">
        <f t="shared" si="23"/>
        <v>12474</v>
      </c>
      <c r="I39" s="141">
        <f t="shared" si="23"/>
        <v>12474</v>
      </c>
      <c r="J39" s="141">
        <f t="shared" si="23"/>
        <v>12474</v>
      </c>
      <c r="K39" s="141">
        <f t="shared" si="23"/>
        <v>13770</v>
      </c>
      <c r="L39" s="141">
        <f t="shared" si="23"/>
        <v>13608</v>
      </c>
      <c r="M39" s="141">
        <f t="shared" si="23"/>
        <v>11826</v>
      </c>
      <c r="N39" s="141">
        <f t="shared" si="23"/>
        <v>12474</v>
      </c>
      <c r="O39" s="141">
        <f t="shared" si="23"/>
        <v>12474</v>
      </c>
      <c r="P39" s="141">
        <f t="shared" si="23"/>
        <v>12474</v>
      </c>
      <c r="Q39" s="141">
        <f t="shared" si="23"/>
        <v>12474</v>
      </c>
      <c r="R39" s="141">
        <f t="shared" si="23"/>
        <v>12474</v>
      </c>
      <c r="S39" s="141">
        <f t="shared" si="23"/>
        <v>12474</v>
      </c>
      <c r="T39" s="141">
        <f t="shared" si="23"/>
        <v>12474</v>
      </c>
      <c r="U39" s="141">
        <f t="shared" si="23"/>
        <v>12474</v>
      </c>
      <c r="V39" s="141">
        <f t="shared" si="23"/>
        <v>12474</v>
      </c>
      <c r="W39" s="141">
        <f t="shared" si="23"/>
        <v>11664</v>
      </c>
      <c r="X39" s="141">
        <f t="shared" si="23"/>
        <v>11664</v>
      </c>
      <c r="Y39" s="141">
        <f t="shared" si="23"/>
        <v>12474</v>
      </c>
      <c r="Z39" s="141">
        <f t="shared" si="23"/>
        <v>11664</v>
      </c>
      <c r="AA39" s="141">
        <f t="shared" si="23"/>
        <v>11664</v>
      </c>
      <c r="AB39" s="141">
        <f t="shared" si="23"/>
        <v>13284</v>
      </c>
      <c r="AC39" s="141">
        <f t="shared" si="23"/>
        <v>11664</v>
      </c>
      <c r="AD39" s="141">
        <f t="shared" si="23"/>
        <v>11664</v>
      </c>
    </row>
    <row r="40" spans="1:30" ht="11.45" customHeight="1" x14ac:dyDescent="0.2">
      <c r="A40" s="24"/>
    </row>
    <row r="41" spans="1:30" ht="145.9" customHeight="1" x14ac:dyDescent="0.2">
      <c r="A41" s="186" t="s">
        <v>207</v>
      </c>
    </row>
    <row r="42" spans="1:30" ht="11.45" customHeight="1" x14ac:dyDescent="0.2">
      <c r="A42" s="80" t="s">
        <v>18</v>
      </c>
    </row>
    <row r="43" spans="1:30" ht="11.45" customHeight="1" x14ac:dyDescent="0.2">
      <c r="A43" s="81" t="s">
        <v>208</v>
      </c>
    </row>
    <row r="44" spans="1:30" x14ac:dyDescent="0.2">
      <c r="A44" s="81" t="s">
        <v>209</v>
      </c>
    </row>
    <row r="46" spans="1:30" x14ac:dyDescent="0.2">
      <c r="A46" s="80" t="s">
        <v>3</v>
      </c>
    </row>
    <row r="47" spans="1:30" x14ac:dyDescent="0.2">
      <c r="A47" s="20" t="s">
        <v>4</v>
      </c>
    </row>
    <row r="48" spans="1:30" x14ac:dyDescent="0.2">
      <c r="A48" s="20" t="s">
        <v>206</v>
      </c>
    </row>
    <row r="49" spans="1:1" x14ac:dyDescent="0.2">
      <c r="A49" s="20" t="s">
        <v>5</v>
      </c>
    </row>
    <row r="50" spans="1:1" ht="12.6" customHeight="1" x14ac:dyDescent="0.2">
      <c r="A50" s="21" t="s">
        <v>6</v>
      </c>
    </row>
    <row r="51" spans="1:1" x14ac:dyDescent="0.2">
      <c r="A51" s="42" t="s">
        <v>75</v>
      </c>
    </row>
    <row r="52" spans="1:1" x14ac:dyDescent="0.2">
      <c r="A52" s="66" t="s">
        <v>205</v>
      </c>
    </row>
    <row r="55" spans="1:1" ht="31.5" x14ac:dyDescent="0.2">
      <c r="A55" s="83" t="s">
        <v>183</v>
      </c>
    </row>
    <row r="56" spans="1:1" ht="42" x14ac:dyDescent="0.2">
      <c r="A56" s="166" t="s">
        <v>179</v>
      </c>
    </row>
    <row r="57" spans="1:1" ht="21" x14ac:dyDescent="0.2">
      <c r="A57" s="166" t="s">
        <v>180</v>
      </c>
    </row>
    <row r="58" spans="1:1" ht="21" x14ac:dyDescent="0.2">
      <c r="A58" s="166" t="s">
        <v>210</v>
      </c>
    </row>
    <row r="59" spans="1:1" ht="52.5" x14ac:dyDescent="0.2">
      <c r="A59" s="166" t="s">
        <v>211</v>
      </c>
    </row>
    <row r="60" spans="1:1" ht="42" x14ac:dyDescent="0.2">
      <c r="A60" s="83" t="s">
        <v>212</v>
      </c>
    </row>
    <row r="61" spans="1:1" ht="31.5" x14ac:dyDescent="0.2">
      <c r="A61" s="166" t="s">
        <v>213</v>
      </c>
    </row>
    <row r="62" spans="1:1" ht="21" x14ac:dyDescent="0.2">
      <c r="A62" s="166" t="s">
        <v>214</v>
      </c>
    </row>
    <row r="63" spans="1:1" ht="31.5" x14ac:dyDescent="0.2">
      <c r="A63" s="70" t="s">
        <v>42</v>
      </c>
    </row>
    <row r="64" spans="1:1" ht="63" x14ac:dyDescent="0.2">
      <c r="A64" s="87" t="s">
        <v>181</v>
      </c>
    </row>
    <row r="65" spans="1:1" ht="21" x14ac:dyDescent="0.2">
      <c r="A65" s="71" t="s">
        <v>43</v>
      </c>
    </row>
    <row r="66" spans="1:1" ht="42.75" x14ac:dyDescent="0.2">
      <c r="A66" s="72" t="s">
        <v>182</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x14ac:dyDescent="0.2">
      <c r="A72" s="187"/>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1"/>
  <sheetViews>
    <sheetView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120"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122"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s="118" customFormat="1" ht="11.45" customHeight="1" x14ac:dyDescent="0.2">
      <c r="A19" s="119" t="s">
        <v>92</v>
      </c>
      <c r="B19" s="29"/>
    </row>
    <row r="20" spans="1:2" s="118" customFormat="1" ht="11.45" customHeight="1" x14ac:dyDescent="0.2">
      <c r="A20" s="121">
        <v>1</v>
      </c>
      <c r="B20" s="29" t="e">
        <f>'C завтраками| Bed and breakfast'!#REF!*0.9</f>
        <v>#REF!</v>
      </c>
    </row>
    <row r="21" spans="1:2" s="118" customFormat="1" ht="11.45" customHeight="1" x14ac:dyDescent="0.2">
      <c r="A21" s="121">
        <v>2</v>
      </c>
      <c r="B21" s="29" t="e">
        <f>'C завтраками| Bed and breakfast'!#REF!*0.9</f>
        <v>#REF!</v>
      </c>
    </row>
    <row r="22" spans="1:2" s="118" customFormat="1" ht="11.45" customHeight="1" x14ac:dyDescent="0.2">
      <c r="A22" s="165"/>
    </row>
    <row r="23" spans="1:2" ht="145.9" customHeight="1" x14ac:dyDescent="0.2">
      <c r="A23" s="77" t="s">
        <v>172</v>
      </c>
    </row>
    <row r="24" spans="1:2" ht="11.45" customHeight="1" thickBot="1" x14ac:dyDescent="0.25">
      <c r="A24" s="63" t="s">
        <v>18</v>
      </c>
    </row>
    <row r="25" spans="1:2" ht="11.45" customHeight="1" thickBot="1" x14ac:dyDescent="0.25">
      <c r="A25" s="163" t="s">
        <v>185</v>
      </c>
    </row>
    <row r="26" spans="1:2" x14ac:dyDescent="0.2">
      <c r="A26" s="65" t="s">
        <v>186</v>
      </c>
    </row>
    <row r="27" spans="1:2" x14ac:dyDescent="0.2">
      <c r="A27" s="24"/>
    </row>
    <row r="28" spans="1:2" x14ac:dyDescent="0.2">
      <c r="A28" s="36" t="s">
        <v>3</v>
      </c>
    </row>
    <row r="29" spans="1:2" x14ac:dyDescent="0.2">
      <c r="A29" s="20" t="s">
        <v>4</v>
      </c>
    </row>
    <row r="30" spans="1:2" x14ac:dyDescent="0.2">
      <c r="A30" s="20" t="s">
        <v>5</v>
      </c>
    </row>
    <row r="31" spans="1:2" ht="24" x14ac:dyDescent="0.2">
      <c r="A31" s="21" t="s">
        <v>6</v>
      </c>
    </row>
    <row r="32" spans="1:2" ht="12.6" customHeight="1" x14ac:dyDescent="0.2">
      <c r="A32" s="42" t="s">
        <v>75</v>
      </c>
    </row>
    <row r="33" spans="1:1" ht="24" x14ac:dyDescent="0.2">
      <c r="A33" s="66" t="s">
        <v>31</v>
      </c>
    </row>
    <row r="36" spans="1:1" ht="25.5" x14ac:dyDescent="0.2">
      <c r="A36" s="67" t="s">
        <v>177</v>
      </c>
    </row>
    <row r="37" spans="1:1" ht="38.25" x14ac:dyDescent="0.2">
      <c r="A37" s="178" t="s">
        <v>200</v>
      </c>
    </row>
    <row r="38" spans="1:1" ht="25.5" x14ac:dyDescent="0.2">
      <c r="A38" s="164" t="s">
        <v>187</v>
      </c>
    </row>
    <row r="39" spans="1:1" ht="25.5" x14ac:dyDescent="0.2">
      <c r="A39" s="164" t="s">
        <v>188</v>
      </c>
    </row>
    <row r="40" spans="1:1" ht="38.25" x14ac:dyDescent="0.2">
      <c r="A40" s="164" t="s">
        <v>173</v>
      </c>
    </row>
    <row r="41" spans="1:1" ht="38.25" x14ac:dyDescent="0.2">
      <c r="A41" s="164" t="s">
        <v>189</v>
      </c>
    </row>
    <row r="42" spans="1:1" ht="12.75" x14ac:dyDescent="0.2">
      <c r="A42" s="164" t="s">
        <v>174</v>
      </c>
    </row>
    <row r="43" spans="1:1" x14ac:dyDescent="0.2">
      <c r="A43" s="69"/>
    </row>
    <row r="44" spans="1:1" ht="31.5" x14ac:dyDescent="0.2">
      <c r="A44" s="70" t="s">
        <v>42</v>
      </c>
    </row>
    <row r="45" spans="1:1" ht="21" x14ac:dyDescent="0.2">
      <c r="A45" s="71" t="s">
        <v>43</v>
      </c>
    </row>
    <row r="46" spans="1:1" ht="42.75" x14ac:dyDescent="0.2">
      <c r="A46" s="72" t="s">
        <v>44</v>
      </c>
    </row>
    <row r="47" spans="1:1" ht="21" x14ac:dyDescent="0.2">
      <c r="A47" s="73" t="s">
        <v>45</v>
      </c>
    </row>
    <row r="48" spans="1:1" x14ac:dyDescent="0.2">
      <c r="A48" s="74"/>
    </row>
    <row r="49" spans="1:1" x14ac:dyDescent="0.2">
      <c r="A49" s="75" t="s">
        <v>8</v>
      </c>
    </row>
    <row r="50" spans="1:1" ht="24" x14ac:dyDescent="0.2">
      <c r="A50" s="62" t="s">
        <v>46</v>
      </c>
    </row>
    <row r="51" spans="1:1" ht="24" x14ac:dyDescent="0.2">
      <c r="A51" s="62" t="s">
        <v>47</v>
      </c>
    </row>
    <row r="52" spans="1:1" x14ac:dyDescent="0.2">
      <c r="A52" s="74"/>
    </row>
    <row r="61" spans="1:1" ht="12.75" x14ac:dyDescent="0.2">
      <c r="A61" s="7"/>
    </row>
  </sheetData>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0"/>
  <sheetViews>
    <sheetView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24"/>
      <c r="B22" s="142"/>
    </row>
    <row r="23" spans="1:2" ht="11.45" customHeight="1" x14ac:dyDescent="0.2">
      <c r="A23" s="51" t="s">
        <v>24</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B8*0.85+35</f>
        <v>#REF!</v>
      </c>
    </row>
    <row r="28" spans="1:2" ht="11.45" customHeight="1" x14ac:dyDescent="0.2">
      <c r="A28" s="3">
        <v>2</v>
      </c>
      <c r="B28" s="141" t="e">
        <f t="shared" ref="B28" si="3">B9*0.85+35</f>
        <v>#REF!</v>
      </c>
    </row>
    <row r="29" spans="1:2" ht="11.45" customHeight="1" x14ac:dyDescent="0.2">
      <c r="A29" s="120" t="s">
        <v>107</v>
      </c>
      <c r="B29" s="141"/>
    </row>
    <row r="30" spans="1:2" ht="11.45" customHeight="1" x14ac:dyDescent="0.2">
      <c r="A30" s="3">
        <v>1</v>
      </c>
      <c r="B30" s="141" t="e">
        <f t="shared" ref="B30" si="4">B11*0.85+35</f>
        <v>#REF!</v>
      </c>
    </row>
    <row r="31" spans="1:2" ht="11.45" customHeight="1" x14ac:dyDescent="0.2">
      <c r="A31" s="3">
        <v>2</v>
      </c>
      <c r="B31" s="141" t="e">
        <f t="shared" ref="B31" si="5">B12*0.85+35</f>
        <v>#REF!</v>
      </c>
    </row>
    <row r="32" spans="1:2" ht="11.45" customHeight="1" x14ac:dyDescent="0.2">
      <c r="A32" s="120" t="s">
        <v>86</v>
      </c>
      <c r="B32" s="141"/>
    </row>
    <row r="33" spans="1:2" ht="11.45" customHeight="1" x14ac:dyDescent="0.2">
      <c r="A33" s="3">
        <v>1</v>
      </c>
      <c r="B33" s="141" t="e">
        <f t="shared" ref="B33" si="6">B14*0.85+35</f>
        <v>#REF!</v>
      </c>
    </row>
    <row r="34" spans="1:2" ht="11.45" customHeight="1" x14ac:dyDescent="0.2">
      <c r="A34" s="3">
        <v>2</v>
      </c>
      <c r="B34" s="141" t="e">
        <f t="shared" ref="B34" si="7">B15*0.85+35</f>
        <v>#REF!</v>
      </c>
    </row>
    <row r="35" spans="1:2" ht="11.45" customHeight="1" x14ac:dyDescent="0.2">
      <c r="A35" s="122" t="s">
        <v>91</v>
      </c>
      <c r="B35" s="141"/>
    </row>
    <row r="36" spans="1:2" ht="11.45" customHeight="1" x14ac:dyDescent="0.2">
      <c r="A36" s="3">
        <v>1</v>
      </c>
      <c r="B36" s="141" t="e">
        <f t="shared" ref="B36" si="8">B17*0.85+35</f>
        <v>#REF!</v>
      </c>
    </row>
    <row r="37" spans="1:2" ht="11.45" customHeight="1" x14ac:dyDescent="0.2">
      <c r="A37" s="3">
        <v>2</v>
      </c>
      <c r="B37" s="141" t="e">
        <f t="shared" ref="B37" si="9">B18*0.85+35</f>
        <v>#REF!</v>
      </c>
    </row>
    <row r="38" spans="1:2" ht="11.45" customHeight="1" x14ac:dyDescent="0.2">
      <c r="A38" s="119" t="s">
        <v>92</v>
      </c>
      <c r="B38" s="141"/>
    </row>
    <row r="39" spans="1:2" ht="11.45" customHeight="1" x14ac:dyDescent="0.2">
      <c r="A39" s="121">
        <v>1</v>
      </c>
      <c r="B39" s="141" t="e">
        <f t="shared" ref="B39" si="10">B20*0.85+35</f>
        <v>#REF!</v>
      </c>
    </row>
    <row r="40" spans="1:2" x14ac:dyDescent="0.2">
      <c r="A40" s="121">
        <v>2</v>
      </c>
      <c r="B40" s="141" t="e">
        <f t="shared" ref="B40" si="11">B21*0.85+35</f>
        <v>#REF!</v>
      </c>
    </row>
    <row r="41" spans="1:2" ht="11.45" customHeight="1" x14ac:dyDescent="0.2">
      <c r="A41" s="24"/>
    </row>
    <row r="42" spans="1:2" ht="135" x14ac:dyDescent="0.2">
      <c r="A42" s="77" t="s">
        <v>172</v>
      </c>
    </row>
    <row r="43" spans="1:2" ht="12.75" thickBot="1" x14ac:dyDescent="0.25">
      <c r="A43" s="63" t="s">
        <v>18</v>
      </c>
    </row>
    <row r="44" spans="1:2" ht="12.75" thickBot="1" x14ac:dyDescent="0.25">
      <c r="A44" s="163" t="s">
        <v>185</v>
      </c>
    </row>
    <row r="45" spans="1:2" x14ac:dyDescent="0.2">
      <c r="A45" s="65" t="s">
        <v>186</v>
      </c>
    </row>
    <row r="46" spans="1:2" x14ac:dyDescent="0.2">
      <c r="A46" s="24"/>
    </row>
    <row r="47" spans="1:2" x14ac:dyDescent="0.2">
      <c r="A47" s="36" t="s">
        <v>3</v>
      </c>
    </row>
    <row r="48" spans="1:2" ht="12.6" customHeight="1" x14ac:dyDescent="0.2">
      <c r="A48" s="20" t="s">
        <v>4</v>
      </c>
    </row>
    <row r="49" spans="1:1" x14ac:dyDescent="0.2">
      <c r="A49" s="20" t="s">
        <v>5</v>
      </c>
    </row>
    <row r="50" spans="1:1" ht="24" x14ac:dyDescent="0.2">
      <c r="A50" s="21" t="s">
        <v>6</v>
      </c>
    </row>
    <row r="51" spans="1:1" x14ac:dyDescent="0.2">
      <c r="A51" s="42" t="s">
        <v>75</v>
      </c>
    </row>
    <row r="52" spans="1:1" ht="24" x14ac:dyDescent="0.2">
      <c r="A52" s="66" t="s">
        <v>31</v>
      </c>
    </row>
    <row r="55" spans="1:1" ht="25.5" x14ac:dyDescent="0.2">
      <c r="A55" s="67" t="s">
        <v>177</v>
      </c>
    </row>
    <row r="56" spans="1:1" ht="38.25" x14ac:dyDescent="0.2">
      <c r="A56" s="179" t="s">
        <v>200</v>
      </c>
    </row>
    <row r="57" spans="1:1" ht="25.5" x14ac:dyDescent="0.2">
      <c r="A57" s="164" t="s">
        <v>187</v>
      </c>
    </row>
    <row r="58" spans="1:1" ht="25.5" x14ac:dyDescent="0.2">
      <c r="A58" s="164" t="s">
        <v>188</v>
      </c>
    </row>
    <row r="59" spans="1:1" ht="38.25" x14ac:dyDescent="0.2">
      <c r="A59" s="164" t="s">
        <v>173</v>
      </c>
    </row>
    <row r="60" spans="1:1" ht="38.25" x14ac:dyDescent="0.2">
      <c r="A60" s="164" t="s">
        <v>189</v>
      </c>
    </row>
    <row r="61" spans="1:1" ht="12.75" x14ac:dyDescent="0.2">
      <c r="A61" s="164" t="s">
        <v>174</v>
      </c>
    </row>
    <row r="62" spans="1:1" x14ac:dyDescent="0.2">
      <c r="A62" s="69"/>
    </row>
    <row r="63" spans="1:1" ht="31.5" x14ac:dyDescent="0.2">
      <c r="A63" s="70" t="s">
        <v>42</v>
      </c>
    </row>
    <row r="64" spans="1:1" ht="21" x14ac:dyDescent="0.2">
      <c r="A64" s="71" t="s">
        <v>43</v>
      </c>
    </row>
    <row r="65" spans="1:1" ht="42.75" x14ac:dyDescent="0.2">
      <c r="A65" s="72" t="s">
        <v>44</v>
      </c>
    </row>
    <row r="66" spans="1:1" ht="21" x14ac:dyDescent="0.2">
      <c r="A66" s="73" t="s">
        <v>45</v>
      </c>
    </row>
    <row r="67" spans="1:1" x14ac:dyDescent="0.2">
      <c r="A67" s="74"/>
    </row>
    <row r="68" spans="1:1" x14ac:dyDescent="0.2">
      <c r="A68" s="75" t="s">
        <v>8</v>
      </c>
    </row>
    <row r="69" spans="1:1" ht="24" x14ac:dyDescent="0.2">
      <c r="A69" s="62" t="s">
        <v>46</v>
      </c>
    </row>
    <row r="70" spans="1: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0"/>
  <sheetViews>
    <sheetView zoomScaleNormal="100" workbookViewId="0">
      <pane xSplit="1" topLeftCell="B1" activePane="topRight" state="frozen"/>
      <selection pane="topRight" activeCell="A12" sqref="A12"/>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c r="B25" s="118"/>
    </row>
    <row r="26" spans="1:2" ht="11.45" customHeight="1" x14ac:dyDescent="0.2">
      <c r="A26" s="3">
        <v>1</v>
      </c>
      <c r="B26" s="141" t="e">
        <f t="shared" ref="B26" si="2">B8*0.87</f>
        <v>#REF!</v>
      </c>
    </row>
    <row r="27" spans="1:2" ht="11.45" customHeight="1" x14ac:dyDescent="0.2">
      <c r="A27" s="3">
        <v>2</v>
      </c>
      <c r="B27" s="141" t="e">
        <f t="shared" ref="B27" si="3">B9*0.87</f>
        <v>#REF!</v>
      </c>
    </row>
    <row r="28" spans="1:2" ht="11.45" customHeight="1" x14ac:dyDescent="0.2">
      <c r="A28" s="120" t="s">
        <v>107</v>
      </c>
      <c r="B28" s="141"/>
    </row>
    <row r="29" spans="1:2" ht="11.45" customHeight="1" x14ac:dyDescent="0.2">
      <c r="A29" s="3">
        <v>1</v>
      </c>
      <c r="B29" s="141" t="e">
        <f t="shared" ref="B29" si="4">B11*0.87</f>
        <v>#REF!</v>
      </c>
    </row>
    <row r="30" spans="1:2" ht="11.45" customHeight="1" x14ac:dyDescent="0.2">
      <c r="A30" s="3">
        <v>2</v>
      </c>
      <c r="B30" s="141" t="e">
        <f t="shared" ref="B30" si="5">B12*0.87</f>
        <v>#REF!</v>
      </c>
    </row>
    <row r="31" spans="1:2" ht="11.45" customHeight="1" x14ac:dyDescent="0.2">
      <c r="A31" s="120" t="s">
        <v>86</v>
      </c>
      <c r="B31" s="141"/>
    </row>
    <row r="32" spans="1:2" ht="11.45" customHeight="1" x14ac:dyDescent="0.2">
      <c r="A32" s="3">
        <v>1</v>
      </c>
      <c r="B32" s="29" t="e">
        <f t="shared" ref="B32" si="6">B14*0.87</f>
        <v>#REF!</v>
      </c>
    </row>
    <row r="33" spans="1:2" ht="11.45" customHeight="1" x14ac:dyDescent="0.2">
      <c r="A33" s="3">
        <v>2</v>
      </c>
      <c r="B33" s="29" t="e">
        <f t="shared" ref="B33" si="7">B15*0.87</f>
        <v>#REF!</v>
      </c>
    </row>
    <row r="34" spans="1:2" ht="11.45" customHeight="1" x14ac:dyDescent="0.2">
      <c r="A34" s="122" t="s">
        <v>91</v>
      </c>
      <c r="B34" s="29"/>
    </row>
    <row r="35" spans="1:2" ht="11.45" customHeight="1" x14ac:dyDescent="0.2">
      <c r="A35" s="3">
        <v>1</v>
      </c>
      <c r="B35" s="29" t="e">
        <f t="shared" ref="B35" si="8">B17*0.87</f>
        <v>#REF!</v>
      </c>
    </row>
    <row r="36" spans="1:2" ht="11.45" customHeight="1" x14ac:dyDescent="0.2">
      <c r="A36" s="3">
        <v>2</v>
      </c>
      <c r="B36" s="29" t="e">
        <f t="shared" ref="B36" si="9">B18*0.87</f>
        <v>#REF!</v>
      </c>
    </row>
    <row r="37" spans="1:2" s="118" customFormat="1" ht="11.45" customHeight="1" x14ac:dyDescent="0.2">
      <c r="A37" s="119" t="s">
        <v>92</v>
      </c>
      <c r="B37" s="141"/>
    </row>
    <row r="38" spans="1:2" s="118" customFormat="1" ht="11.45" customHeight="1" x14ac:dyDescent="0.2">
      <c r="A38" s="121">
        <v>1</v>
      </c>
      <c r="B38" s="141" t="e">
        <f t="shared" ref="B38" si="10">B20*0.87</f>
        <v>#REF!</v>
      </c>
    </row>
    <row r="39" spans="1:2" s="118" customFormat="1" ht="11.45" customHeight="1" x14ac:dyDescent="0.2">
      <c r="A39" s="121">
        <v>2</v>
      </c>
      <c r="B39" s="141" t="e">
        <f t="shared" ref="B39" si="11">B21*0.87</f>
        <v>#REF!</v>
      </c>
    </row>
    <row r="40" spans="1:2" ht="11.45" customHeight="1" x14ac:dyDescent="0.2">
      <c r="A40" s="24"/>
    </row>
    <row r="41" spans="1:2" ht="11.45" customHeight="1" x14ac:dyDescent="0.2">
      <c r="A41" s="24"/>
    </row>
    <row r="42" spans="1:2" ht="145.9" customHeight="1" x14ac:dyDescent="0.2">
      <c r="A42" s="77" t="s">
        <v>172</v>
      </c>
    </row>
    <row r="43" spans="1:2" ht="11.45" customHeight="1" thickBot="1" x14ac:dyDescent="0.25">
      <c r="A43" s="63" t="s">
        <v>18</v>
      </c>
    </row>
    <row r="44" spans="1:2" ht="11.45" customHeight="1" thickBot="1" x14ac:dyDescent="0.25">
      <c r="A44" s="163" t="s">
        <v>185</v>
      </c>
    </row>
    <row r="45" spans="1:2" x14ac:dyDescent="0.2">
      <c r="A45" s="65" t="s">
        <v>186</v>
      </c>
    </row>
    <row r="46" spans="1:2" x14ac:dyDescent="0.2">
      <c r="A46" s="24"/>
    </row>
    <row r="47" spans="1:2" x14ac:dyDescent="0.2">
      <c r="A47" s="36" t="s">
        <v>3</v>
      </c>
    </row>
    <row r="48" spans="1:2" x14ac:dyDescent="0.2">
      <c r="A48" s="20" t="s">
        <v>4</v>
      </c>
    </row>
    <row r="49" spans="1:1" x14ac:dyDescent="0.2">
      <c r="A49" s="20" t="s">
        <v>5</v>
      </c>
    </row>
    <row r="50" spans="1:1" ht="24" x14ac:dyDescent="0.2">
      <c r="A50" s="21" t="s">
        <v>6</v>
      </c>
    </row>
    <row r="51" spans="1:1" ht="12.6" customHeight="1" x14ac:dyDescent="0.2">
      <c r="A51" s="42" t="s">
        <v>75</v>
      </c>
    </row>
    <row r="52" spans="1:1" ht="24" x14ac:dyDescent="0.2">
      <c r="A52" s="66" t="s">
        <v>31</v>
      </c>
    </row>
    <row r="55" spans="1:1" ht="25.5" x14ac:dyDescent="0.2">
      <c r="A55" s="67" t="s">
        <v>177</v>
      </c>
    </row>
    <row r="56" spans="1:1" ht="38.25" x14ac:dyDescent="0.2">
      <c r="A56" s="180" t="s">
        <v>200</v>
      </c>
    </row>
    <row r="57" spans="1:1" ht="25.5" x14ac:dyDescent="0.2">
      <c r="A57" s="164" t="s">
        <v>187</v>
      </c>
    </row>
    <row r="58" spans="1:1" ht="25.5" x14ac:dyDescent="0.2">
      <c r="A58" s="164" t="s">
        <v>188</v>
      </c>
    </row>
    <row r="59" spans="1:1" ht="38.25" x14ac:dyDescent="0.2">
      <c r="A59" s="164" t="s">
        <v>173</v>
      </c>
    </row>
    <row r="60" spans="1:1" ht="38.25" x14ac:dyDescent="0.2">
      <c r="A60" s="164" t="s">
        <v>189</v>
      </c>
    </row>
    <row r="61" spans="1:1" ht="12.75" x14ac:dyDescent="0.2">
      <c r="A61" s="164" t="s">
        <v>174</v>
      </c>
    </row>
    <row r="62" spans="1:1" x14ac:dyDescent="0.2">
      <c r="A62" s="69"/>
    </row>
    <row r="63" spans="1:1" ht="31.5" x14ac:dyDescent="0.2">
      <c r="A63" s="70" t="s">
        <v>42</v>
      </c>
    </row>
    <row r="64" spans="1:1" ht="21" x14ac:dyDescent="0.2">
      <c r="A64" s="71" t="s">
        <v>43</v>
      </c>
    </row>
    <row r="65" spans="1:1" ht="42.75" x14ac:dyDescent="0.2">
      <c r="A65" s="72" t="s">
        <v>44</v>
      </c>
    </row>
    <row r="66" spans="1:1" ht="21" x14ac:dyDescent="0.2">
      <c r="A66" s="73" t="s">
        <v>45</v>
      </c>
    </row>
    <row r="67" spans="1:1" x14ac:dyDescent="0.2">
      <c r="A67" s="74"/>
    </row>
    <row r="68" spans="1:1" x14ac:dyDescent="0.2">
      <c r="A68" s="75" t="s">
        <v>8</v>
      </c>
    </row>
    <row r="69" spans="1:1" ht="24" x14ac:dyDescent="0.2">
      <c r="A69" s="62" t="s">
        <v>46</v>
      </c>
    </row>
    <row r="70" spans="1: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9"/>
  <sheetViews>
    <sheetView zoomScaleNormal="100" workbookViewId="0">
      <pane xSplit="1" topLeftCell="B1" activePane="topRight" state="frozen"/>
      <selection pane="topRight" activeCell="F20" sqref="F20"/>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c r="B25" s="118"/>
    </row>
    <row r="26" spans="1:2" ht="11.45" customHeight="1" x14ac:dyDescent="0.2">
      <c r="A26" s="3">
        <v>1</v>
      </c>
      <c r="B26" s="141" t="e">
        <f t="shared" ref="B26" si="2">B8*0.87+25</f>
        <v>#REF!</v>
      </c>
    </row>
    <row r="27" spans="1:2" ht="11.45" customHeight="1" x14ac:dyDescent="0.2">
      <c r="A27" s="3">
        <v>2</v>
      </c>
      <c r="B27" s="141" t="e">
        <f t="shared" ref="B27" si="3">B9*0.87+25</f>
        <v>#REF!</v>
      </c>
    </row>
    <row r="28" spans="1:2" ht="11.45" customHeight="1" x14ac:dyDescent="0.2">
      <c r="A28" s="120" t="s">
        <v>107</v>
      </c>
      <c r="B28" s="141"/>
    </row>
    <row r="29" spans="1:2" ht="11.45" customHeight="1" x14ac:dyDescent="0.2">
      <c r="A29" s="3">
        <v>1</v>
      </c>
      <c r="B29" s="141" t="e">
        <f t="shared" ref="B29" si="4">B11*0.87+25</f>
        <v>#REF!</v>
      </c>
    </row>
    <row r="30" spans="1:2" ht="11.45" customHeight="1" x14ac:dyDescent="0.2">
      <c r="A30" s="3">
        <v>2</v>
      </c>
      <c r="B30" s="141" t="e">
        <f t="shared" ref="B30" si="5">B12*0.87+25</f>
        <v>#REF!</v>
      </c>
    </row>
    <row r="31" spans="1:2" ht="11.45" customHeight="1" x14ac:dyDescent="0.2">
      <c r="A31" s="120" t="s">
        <v>86</v>
      </c>
      <c r="B31" s="141"/>
    </row>
    <row r="32" spans="1:2" ht="11.45" customHeight="1" x14ac:dyDescent="0.2">
      <c r="A32" s="3">
        <v>1</v>
      </c>
      <c r="B32" s="141" t="e">
        <f t="shared" ref="B32" si="6">B14*0.87+25</f>
        <v>#REF!</v>
      </c>
    </row>
    <row r="33" spans="1:2" ht="11.45" customHeight="1" x14ac:dyDescent="0.2">
      <c r="A33" s="3">
        <v>2</v>
      </c>
      <c r="B33" s="141" t="e">
        <f t="shared" ref="B33" si="7">B15*0.87+25</f>
        <v>#REF!</v>
      </c>
    </row>
    <row r="34" spans="1:2" ht="11.45" customHeight="1" x14ac:dyDescent="0.2">
      <c r="A34" s="122" t="s">
        <v>91</v>
      </c>
      <c r="B34" s="141"/>
    </row>
    <row r="35" spans="1:2" ht="11.45" customHeight="1" x14ac:dyDescent="0.2">
      <c r="A35" s="3">
        <v>1</v>
      </c>
      <c r="B35" s="141" t="e">
        <f t="shared" ref="B35" si="8">B17*0.87+25</f>
        <v>#REF!</v>
      </c>
    </row>
    <row r="36" spans="1:2" ht="11.45" customHeight="1" x14ac:dyDescent="0.2">
      <c r="A36" s="3">
        <v>2</v>
      </c>
      <c r="B36" s="141" t="e">
        <f t="shared" ref="B36" si="9">B18*0.87+25</f>
        <v>#REF!</v>
      </c>
    </row>
    <row r="37" spans="1:2" s="118" customFormat="1" ht="11.45" customHeight="1" x14ac:dyDescent="0.2">
      <c r="A37" s="119" t="s">
        <v>92</v>
      </c>
      <c r="B37" s="141"/>
    </row>
    <row r="38" spans="1:2" s="118" customFormat="1" ht="11.45" customHeight="1" x14ac:dyDescent="0.2">
      <c r="A38" s="121">
        <v>1</v>
      </c>
      <c r="B38" s="141" t="e">
        <f t="shared" ref="B38" si="10">B20*0.87+25</f>
        <v>#REF!</v>
      </c>
    </row>
    <row r="39" spans="1:2" s="118" customFormat="1" ht="11.45" customHeight="1" x14ac:dyDescent="0.2">
      <c r="A39" s="121">
        <v>2</v>
      </c>
      <c r="B39" s="141" t="e">
        <f t="shared" ref="B39" si="11">B21*0.87+25</f>
        <v>#REF!</v>
      </c>
    </row>
    <row r="40" spans="1:2" ht="11.45" customHeight="1" x14ac:dyDescent="0.2">
      <c r="A40" s="24"/>
    </row>
    <row r="41" spans="1:2" ht="145.9" customHeight="1" x14ac:dyDescent="0.2">
      <c r="A41" s="77" t="s">
        <v>172</v>
      </c>
    </row>
    <row r="42" spans="1:2" ht="11.45" customHeight="1" thickBot="1" x14ac:dyDescent="0.25">
      <c r="A42" s="63" t="s">
        <v>18</v>
      </c>
    </row>
    <row r="43" spans="1:2" ht="11.45" customHeight="1" thickBot="1" x14ac:dyDescent="0.25">
      <c r="A43" s="163" t="s">
        <v>185</v>
      </c>
    </row>
    <row r="44" spans="1:2" x14ac:dyDescent="0.2">
      <c r="A44" s="65" t="s">
        <v>186</v>
      </c>
    </row>
    <row r="45" spans="1:2" x14ac:dyDescent="0.2">
      <c r="A45" s="24"/>
    </row>
    <row r="46" spans="1:2" x14ac:dyDescent="0.2">
      <c r="A46" s="36" t="s">
        <v>3</v>
      </c>
    </row>
    <row r="47" spans="1:2" x14ac:dyDescent="0.2">
      <c r="A47" s="20" t="s">
        <v>4</v>
      </c>
    </row>
    <row r="48" spans="1:2" x14ac:dyDescent="0.2">
      <c r="A48" s="20" t="s">
        <v>5</v>
      </c>
    </row>
    <row r="49" spans="1:1" ht="24" x14ac:dyDescent="0.2">
      <c r="A49" s="21" t="s">
        <v>6</v>
      </c>
    </row>
    <row r="50" spans="1:1" ht="12.6" customHeight="1" x14ac:dyDescent="0.2">
      <c r="A50" s="42" t="s">
        <v>75</v>
      </c>
    </row>
    <row r="51" spans="1:1" ht="24" x14ac:dyDescent="0.2">
      <c r="A51" s="66" t="s">
        <v>31</v>
      </c>
    </row>
    <row r="54" spans="1:1" ht="25.5" x14ac:dyDescent="0.2">
      <c r="A54" s="67" t="s">
        <v>177</v>
      </c>
    </row>
    <row r="55" spans="1:1" ht="38.25" x14ac:dyDescent="0.2">
      <c r="A55" s="181" t="s">
        <v>200</v>
      </c>
    </row>
    <row r="56" spans="1:1" ht="25.5" x14ac:dyDescent="0.2">
      <c r="A56" s="164" t="s">
        <v>187</v>
      </c>
    </row>
    <row r="57" spans="1:1" ht="25.5" x14ac:dyDescent="0.2">
      <c r="A57" s="164" t="s">
        <v>188</v>
      </c>
    </row>
    <row r="58" spans="1:1" ht="38.25" x14ac:dyDescent="0.2">
      <c r="A58" s="164" t="s">
        <v>173</v>
      </c>
    </row>
    <row r="59" spans="1:1" ht="38.25" x14ac:dyDescent="0.2">
      <c r="A59" s="164" t="s">
        <v>189</v>
      </c>
    </row>
    <row r="60" spans="1:1" ht="12.75" x14ac:dyDescent="0.2">
      <c r="A60" s="164" t="s">
        <v>174</v>
      </c>
    </row>
    <row r="61" spans="1:1" x14ac:dyDescent="0.2">
      <c r="A61" s="69"/>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74"/>
    </row>
    <row r="79" spans="1:1" ht="12.75" x14ac:dyDescent="0.2">
      <c r="A79" s="7"/>
    </row>
  </sheetData>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9"/>
  <sheetViews>
    <sheetView zoomScaleNormal="100" workbookViewId="0">
      <pane xSplit="1" topLeftCell="B1" activePane="topRight" state="frozen"/>
      <selection pane="topRight" activeCell="D14" sqref="D14"/>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row>
    <row r="26" spans="1:2" ht="11.45" customHeight="1" x14ac:dyDescent="0.2">
      <c r="A26" s="3">
        <v>1</v>
      </c>
      <c r="B26" s="29" t="e">
        <f t="shared" ref="B26" si="2">B8*0.9</f>
        <v>#REF!</v>
      </c>
    </row>
    <row r="27" spans="1:2" ht="11.45" customHeight="1" x14ac:dyDescent="0.2">
      <c r="A27" s="3">
        <v>2</v>
      </c>
      <c r="B27" s="29" t="e">
        <f t="shared" ref="B27" si="3">B9*0.9</f>
        <v>#REF!</v>
      </c>
    </row>
    <row r="28" spans="1:2" ht="11.45" customHeight="1" x14ac:dyDescent="0.2">
      <c r="A28" s="120" t="s">
        <v>107</v>
      </c>
      <c r="B28" s="29"/>
    </row>
    <row r="29" spans="1:2" ht="11.45" customHeight="1" x14ac:dyDescent="0.2">
      <c r="A29" s="3">
        <v>1</v>
      </c>
      <c r="B29" s="29" t="e">
        <f t="shared" ref="B29" si="4">B11*0.9</f>
        <v>#REF!</v>
      </c>
    </row>
    <row r="30" spans="1:2" ht="11.45" customHeight="1" x14ac:dyDescent="0.2">
      <c r="A30" s="3">
        <v>2</v>
      </c>
      <c r="B30" s="29" t="e">
        <f t="shared" ref="B30" si="5">B12*0.9</f>
        <v>#REF!</v>
      </c>
    </row>
    <row r="31" spans="1:2" ht="11.45" customHeight="1" x14ac:dyDescent="0.2">
      <c r="A31" s="120" t="s">
        <v>86</v>
      </c>
      <c r="B31" s="29"/>
    </row>
    <row r="32" spans="1:2" ht="11.45" customHeight="1" x14ac:dyDescent="0.2">
      <c r="A32" s="3">
        <v>1</v>
      </c>
      <c r="B32" s="29" t="e">
        <f t="shared" ref="B32" si="6">B14*0.9</f>
        <v>#REF!</v>
      </c>
    </row>
    <row r="33" spans="1:2" ht="11.45" customHeight="1" x14ac:dyDescent="0.2">
      <c r="A33" s="3">
        <v>2</v>
      </c>
      <c r="B33" s="29" t="e">
        <f t="shared" ref="B33" si="7">B15*0.9</f>
        <v>#REF!</v>
      </c>
    </row>
    <row r="34" spans="1:2" ht="11.45" customHeight="1" x14ac:dyDescent="0.2">
      <c r="A34" s="122" t="s">
        <v>91</v>
      </c>
      <c r="B34" s="29"/>
    </row>
    <row r="35" spans="1:2" ht="11.45" customHeight="1" x14ac:dyDescent="0.2">
      <c r="A35" s="3">
        <v>1</v>
      </c>
      <c r="B35" s="29" t="e">
        <f t="shared" ref="B35" si="8">B17*0.9</f>
        <v>#REF!</v>
      </c>
    </row>
    <row r="36" spans="1:2" ht="11.45" customHeight="1" x14ac:dyDescent="0.2">
      <c r="A36" s="3">
        <v>2</v>
      </c>
      <c r="B36" s="29" t="e">
        <f t="shared" ref="B36" si="9">B18*0.9</f>
        <v>#REF!</v>
      </c>
    </row>
    <row r="37" spans="1:2" s="118" customFormat="1" ht="11.45" customHeight="1" x14ac:dyDescent="0.2">
      <c r="A37" s="119" t="s">
        <v>92</v>
      </c>
      <c r="B37" s="141"/>
    </row>
    <row r="38" spans="1:2" s="118" customFormat="1" ht="11.45" customHeight="1" x14ac:dyDescent="0.2">
      <c r="A38" s="121">
        <v>1</v>
      </c>
      <c r="B38" s="141" t="e">
        <f t="shared" ref="B38" si="10">B20*0.9</f>
        <v>#REF!</v>
      </c>
    </row>
    <row r="39" spans="1:2" s="118" customFormat="1" ht="11.45" customHeight="1" x14ac:dyDescent="0.2">
      <c r="A39" s="121">
        <v>2</v>
      </c>
      <c r="B39" s="141" t="e">
        <f t="shared" ref="B39" si="11">B21*0.9</f>
        <v>#REF!</v>
      </c>
    </row>
    <row r="40" spans="1:2" ht="11.45" customHeight="1" x14ac:dyDescent="0.2">
      <c r="A40" s="24"/>
    </row>
    <row r="41" spans="1:2" ht="145.9" customHeight="1" x14ac:dyDescent="0.2">
      <c r="A41" s="77" t="s">
        <v>172</v>
      </c>
    </row>
    <row r="42" spans="1:2" ht="11.45" customHeight="1" thickBot="1" x14ac:dyDescent="0.25">
      <c r="A42" s="63" t="s">
        <v>18</v>
      </c>
    </row>
    <row r="43" spans="1:2" ht="11.45" customHeight="1" thickBot="1" x14ac:dyDescent="0.25">
      <c r="A43" s="163" t="s">
        <v>185</v>
      </c>
    </row>
    <row r="44" spans="1:2" x14ac:dyDescent="0.2">
      <c r="A44" s="65" t="s">
        <v>186</v>
      </c>
    </row>
    <row r="45" spans="1:2" x14ac:dyDescent="0.2">
      <c r="A45" s="24"/>
    </row>
    <row r="46" spans="1:2" x14ac:dyDescent="0.2">
      <c r="A46" s="36" t="s">
        <v>3</v>
      </c>
    </row>
    <row r="47" spans="1:2" x14ac:dyDescent="0.2">
      <c r="A47" s="20" t="s">
        <v>4</v>
      </c>
    </row>
    <row r="48" spans="1:2" x14ac:dyDescent="0.2">
      <c r="A48" s="20" t="s">
        <v>5</v>
      </c>
    </row>
    <row r="49" spans="1:1" ht="24" x14ac:dyDescent="0.2">
      <c r="A49" s="21" t="s">
        <v>6</v>
      </c>
    </row>
    <row r="50" spans="1:1" ht="12.6" customHeight="1" x14ac:dyDescent="0.2">
      <c r="A50" s="42" t="s">
        <v>75</v>
      </c>
    </row>
    <row r="51" spans="1:1" ht="24" x14ac:dyDescent="0.2">
      <c r="A51" s="66" t="s">
        <v>31</v>
      </c>
    </row>
    <row r="54" spans="1:1" ht="25.5" x14ac:dyDescent="0.2">
      <c r="A54" s="67" t="s">
        <v>177</v>
      </c>
    </row>
    <row r="55" spans="1:1" ht="38.25" x14ac:dyDescent="0.2">
      <c r="A55" s="182" t="s">
        <v>200</v>
      </c>
    </row>
    <row r="56" spans="1:1" ht="25.5" x14ac:dyDescent="0.2">
      <c r="A56" s="164" t="s">
        <v>187</v>
      </c>
    </row>
    <row r="57" spans="1:1" ht="25.5" x14ac:dyDescent="0.2">
      <c r="A57" s="164" t="s">
        <v>188</v>
      </c>
    </row>
    <row r="58" spans="1:1" ht="38.25" x14ac:dyDescent="0.2">
      <c r="A58" s="164" t="s">
        <v>173</v>
      </c>
    </row>
    <row r="59" spans="1:1" ht="38.25" x14ac:dyDescent="0.2">
      <c r="A59" s="164" t="s">
        <v>189</v>
      </c>
    </row>
    <row r="60" spans="1:1" ht="12.75" x14ac:dyDescent="0.2">
      <c r="A60" s="164" t="s">
        <v>174</v>
      </c>
    </row>
    <row r="61" spans="1:1" x14ac:dyDescent="0.2">
      <c r="A61" s="69"/>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74"/>
    </row>
    <row r="79" spans="1:1" ht="12.75" x14ac:dyDescent="0.2">
      <c r="A79" s="7"/>
    </row>
  </sheetData>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ROUNDUP(B7*0.9,)</f>
        <v>#REF!</v>
      </c>
      <c r="C29" s="29" t="e">
        <f t="shared" si="3"/>
        <v>#REF!</v>
      </c>
      <c r="D29" s="29" t="e">
        <f t="shared" si="3"/>
        <v>#REF!</v>
      </c>
      <c r="E29" s="29" t="e">
        <f t="shared" si="3"/>
        <v>#REF!</v>
      </c>
    </row>
    <row r="30" spans="1:5" ht="11.45" customHeight="1" x14ac:dyDescent="0.2">
      <c r="A30" s="3">
        <v>2</v>
      </c>
      <c r="B30" s="29" t="e">
        <f t="shared" ref="B30:E30" si="4">ROUNDUP(B8*0.9,)</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ROUNDUP(B10*0.9,)</f>
        <v>#REF!</v>
      </c>
      <c r="C32" s="29" t="e">
        <f t="shared" si="5"/>
        <v>#REF!</v>
      </c>
      <c r="D32" s="29" t="e">
        <f t="shared" si="5"/>
        <v>#REF!</v>
      </c>
      <c r="E32" s="29" t="e">
        <f t="shared" si="5"/>
        <v>#REF!</v>
      </c>
    </row>
    <row r="33" spans="1:5" ht="11.45" customHeight="1" x14ac:dyDescent="0.2">
      <c r="A33" s="3">
        <v>2</v>
      </c>
      <c r="B33" s="29" t="e">
        <f t="shared" ref="B33:E33" si="6">ROUNDUP(B11*0.9,)</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ROUNDUP(B13*0.9,)</f>
        <v>#REF!</v>
      </c>
      <c r="C35" s="29" t="e">
        <f t="shared" si="7"/>
        <v>#REF!</v>
      </c>
      <c r="D35" s="29" t="e">
        <f t="shared" si="7"/>
        <v>#REF!</v>
      </c>
      <c r="E35" s="29" t="e">
        <f t="shared" si="7"/>
        <v>#REF!</v>
      </c>
    </row>
    <row r="36" spans="1:5" ht="11.45" customHeight="1" x14ac:dyDescent="0.2">
      <c r="A36" s="3">
        <v>2</v>
      </c>
      <c r="B36" s="29" t="e">
        <f t="shared" ref="B36:E36" si="8">ROUNDUP(B14*0.9,)</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ROUNDUP(B16*0.9,)</f>
        <v>#REF!</v>
      </c>
      <c r="C38" s="29" t="e">
        <f t="shared" si="9"/>
        <v>#REF!</v>
      </c>
      <c r="D38" s="29" t="e">
        <f t="shared" si="9"/>
        <v>#REF!</v>
      </c>
      <c r="E38" s="29" t="e">
        <f t="shared" si="9"/>
        <v>#REF!</v>
      </c>
    </row>
    <row r="39" spans="1:5" ht="11.45" customHeight="1" x14ac:dyDescent="0.2">
      <c r="A39" s="3">
        <v>2</v>
      </c>
      <c r="B39" s="29" t="e">
        <f t="shared" ref="B39:E39" si="10">ROUNDUP(B17*0.9,)</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ROUNDUP(B19*0.9,)</f>
        <v>#REF!</v>
      </c>
      <c r="C41" s="29" t="e">
        <f t="shared" si="11"/>
        <v>#REF!</v>
      </c>
      <c r="D41" s="29" t="e">
        <f t="shared" si="11"/>
        <v>#REF!</v>
      </c>
      <c r="E41" s="29" t="e">
        <f t="shared" si="11"/>
        <v>#REF!</v>
      </c>
    </row>
    <row r="42" spans="1:5" ht="11.45" customHeight="1" x14ac:dyDescent="0.2">
      <c r="A42" s="3">
        <v>2</v>
      </c>
      <c r="B42" s="29" t="e">
        <f t="shared" ref="B42:E42" si="12">ROUNDUP(B20*0.9,)</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88" t="s">
        <v>151</v>
      </c>
    </row>
    <row r="57" spans="1:1" ht="51" customHeight="1" thickBot="1" x14ac:dyDescent="0.25">
      <c r="A57" s="189"/>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c r="B25" s="118"/>
      <c r="C25" s="118"/>
      <c r="D25" s="118"/>
      <c r="E25" s="118"/>
    </row>
    <row r="26" spans="1:5" ht="11.45" customHeight="1" x14ac:dyDescent="0.2">
      <c r="A26" s="3">
        <v>1</v>
      </c>
      <c r="B26" s="29" t="e">
        <f t="shared" ref="B26:E26" si="2">ROUNDUP(B7*0.85,)+35</f>
        <v>#REF!</v>
      </c>
      <c r="C26" s="29" t="e">
        <f t="shared" si="2"/>
        <v>#REF!</v>
      </c>
      <c r="D26" s="29" t="e">
        <f t="shared" si="2"/>
        <v>#REF!</v>
      </c>
      <c r="E26" s="29" t="e">
        <f t="shared" si="2"/>
        <v>#REF!</v>
      </c>
    </row>
    <row r="27" spans="1:5" ht="11.45" customHeight="1" x14ac:dyDescent="0.2">
      <c r="A27" s="3">
        <v>2</v>
      </c>
      <c r="B27" s="29" t="e">
        <f t="shared" ref="B27:E27" si="3">ROUNDUP(B8*0.85,)+35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ROUNDUP(B10*0.85,)+35</f>
        <v>#REF!</v>
      </c>
      <c r="C29" s="29" t="e">
        <f t="shared" si="4"/>
        <v>#REF!</v>
      </c>
      <c r="D29" s="29" t="e">
        <f t="shared" si="4"/>
        <v>#REF!</v>
      </c>
      <c r="E29" s="29" t="e">
        <f t="shared" si="4"/>
        <v>#REF!</v>
      </c>
    </row>
    <row r="30" spans="1:5" ht="11.45" customHeight="1" x14ac:dyDescent="0.2">
      <c r="A30" s="3">
        <v>2</v>
      </c>
      <c r="B30" s="29" t="e">
        <f t="shared" ref="B30:E30" si="5">ROUNDUP(B11*0.85,)+35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ROUNDUP(B13*0.85,)+35</f>
        <v>#REF!</v>
      </c>
      <c r="C32" s="29" t="e">
        <f t="shared" si="6"/>
        <v>#REF!</v>
      </c>
      <c r="D32" s="29" t="e">
        <f t="shared" si="6"/>
        <v>#REF!</v>
      </c>
      <c r="E32" s="29" t="e">
        <f t="shared" si="6"/>
        <v>#REF!</v>
      </c>
    </row>
    <row r="33" spans="1:5" ht="11.45" customHeight="1" x14ac:dyDescent="0.2">
      <c r="A33" s="3">
        <v>2</v>
      </c>
      <c r="B33" s="29" t="e">
        <f t="shared" ref="B33:E33" si="7">ROUNDUP(B14*0.85,)+35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ROUNDUP(B16*0.85,)+35</f>
        <v>#REF!</v>
      </c>
      <c r="C35" s="29" t="e">
        <f t="shared" si="8"/>
        <v>#REF!</v>
      </c>
      <c r="D35" s="29" t="e">
        <f t="shared" si="8"/>
        <v>#REF!</v>
      </c>
      <c r="E35" s="29" t="e">
        <f t="shared" si="8"/>
        <v>#REF!</v>
      </c>
    </row>
    <row r="36" spans="1:5" ht="11.45" customHeight="1" x14ac:dyDescent="0.2">
      <c r="A36" s="3">
        <v>2</v>
      </c>
      <c r="B36" s="29" t="e">
        <f t="shared" ref="B36:E36" si="9">ROUNDUP(B17*0.85,)+35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ROUNDUP(B19*0.85,)+35</f>
        <v>#REF!</v>
      </c>
      <c r="C38" s="29" t="e">
        <f t="shared" si="10"/>
        <v>#REF!</v>
      </c>
      <c r="D38" s="29" t="e">
        <f t="shared" si="10"/>
        <v>#REF!</v>
      </c>
      <c r="E38" s="29" t="e">
        <f t="shared" si="10"/>
        <v>#REF!</v>
      </c>
    </row>
    <row r="39" spans="1:5" ht="11.45" customHeight="1" x14ac:dyDescent="0.2">
      <c r="A39" s="3">
        <v>2</v>
      </c>
      <c r="B39" s="29" t="e">
        <f t="shared" ref="B39:E39" si="11">ROUNDUP(B20*0.85,)+35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activeCell="A40" sqref="A40"/>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row>
    <row r="26" spans="1:5" ht="11.45" customHeight="1" x14ac:dyDescent="0.2">
      <c r="A26" s="3">
        <v>1</v>
      </c>
      <c r="B26" s="29" t="e">
        <f t="shared" ref="B26:E26" si="2">ROUNDUP(B7*0.87,)+25</f>
        <v>#REF!</v>
      </c>
      <c r="C26" s="29" t="e">
        <f t="shared" si="2"/>
        <v>#REF!</v>
      </c>
      <c r="D26" s="29" t="e">
        <f t="shared" si="2"/>
        <v>#REF!</v>
      </c>
      <c r="E26" s="29" t="e">
        <f t="shared" si="2"/>
        <v>#REF!</v>
      </c>
    </row>
    <row r="27" spans="1:5" ht="11.45" customHeight="1" x14ac:dyDescent="0.2">
      <c r="A27" s="3">
        <v>2</v>
      </c>
      <c r="B27" s="29" t="e">
        <f t="shared" ref="B27:E27" si="3">ROUNDUP(B8*0.87,)+25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ROUNDUP(B10*0.87,)+25</f>
        <v>#REF!</v>
      </c>
      <c r="C29" s="29" t="e">
        <f t="shared" si="4"/>
        <v>#REF!</v>
      </c>
      <c r="D29" s="29" t="e">
        <f t="shared" si="4"/>
        <v>#REF!</v>
      </c>
      <c r="E29" s="29" t="e">
        <f t="shared" si="4"/>
        <v>#REF!</v>
      </c>
    </row>
    <row r="30" spans="1:5" ht="11.45" customHeight="1" x14ac:dyDescent="0.2">
      <c r="A30" s="3">
        <v>2</v>
      </c>
      <c r="B30" s="29" t="e">
        <f t="shared" ref="B30:E30" si="5">ROUNDUP(B11*0.87,)+25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ROUNDUP(B13*0.87,)+25</f>
        <v>#REF!</v>
      </c>
      <c r="C32" s="29" t="e">
        <f t="shared" si="6"/>
        <v>#REF!</v>
      </c>
      <c r="D32" s="29" t="e">
        <f t="shared" si="6"/>
        <v>#REF!</v>
      </c>
      <c r="E32" s="29" t="e">
        <f t="shared" si="6"/>
        <v>#REF!</v>
      </c>
    </row>
    <row r="33" spans="1:5" ht="11.45" customHeight="1" x14ac:dyDescent="0.2">
      <c r="A33" s="3">
        <v>2</v>
      </c>
      <c r="B33" s="29" t="e">
        <f t="shared" ref="B33:E33" si="7">ROUNDUP(B14*0.87,)+25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ROUNDUP(B16*0.87,)+25</f>
        <v>#REF!</v>
      </c>
      <c r="C35" s="29" t="e">
        <f t="shared" si="8"/>
        <v>#REF!</v>
      </c>
      <c r="D35" s="29" t="e">
        <f t="shared" si="8"/>
        <v>#REF!</v>
      </c>
      <c r="E35" s="29" t="e">
        <f t="shared" si="8"/>
        <v>#REF!</v>
      </c>
    </row>
    <row r="36" spans="1:5" ht="11.45" customHeight="1" x14ac:dyDescent="0.2">
      <c r="A36" s="3">
        <v>2</v>
      </c>
      <c r="B36" s="29" t="e">
        <f t="shared" ref="B36:E36" si="9">ROUNDUP(B17*0.87,)+25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ROUNDUP(B19*0.87,)+25</f>
        <v>#REF!</v>
      </c>
      <c r="C38" s="29" t="e">
        <f t="shared" si="10"/>
        <v>#REF!</v>
      </c>
      <c r="D38" s="29" t="e">
        <f t="shared" si="10"/>
        <v>#REF!</v>
      </c>
      <c r="E38" s="29" t="e">
        <f t="shared" si="10"/>
        <v>#REF!</v>
      </c>
    </row>
    <row r="39" spans="1:5" ht="11.45" customHeight="1" x14ac:dyDescent="0.2">
      <c r="A39" s="3">
        <v>2</v>
      </c>
      <c r="B39" s="29" t="e">
        <f t="shared" ref="B39:E39" si="11">ROUNDUP(B20*0.87,)+25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ROUNDUP(B7*0.87,)</f>
        <v>#REF!</v>
      </c>
      <c r="C29" s="29" t="e">
        <f t="shared" si="3"/>
        <v>#REF!</v>
      </c>
      <c r="D29" s="29" t="e">
        <f t="shared" si="3"/>
        <v>#REF!</v>
      </c>
      <c r="E29" s="29" t="e">
        <f t="shared" si="3"/>
        <v>#REF!</v>
      </c>
    </row>
    <row r="30" spans="1:5" ht="11.45" customHeight="1" x14ac:dyDescent="0.2">
      <c r="A30" s="3">
        <v>2</v>
      </c>
      <c r="B30" s="29" t="e">
        <f t="shared" ref="B30:E30" si="4">ROUNDUP(B8*0.87,)</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ROUNDUP(B10*0.87,)</f>
        <v>#REF!</v>
      </c>
      <c r="C32" s="29" t="e">
        <f t="shared" si="5"/>
        <v>#REF!</v>
      </c>
      <c r="D32" s="29" t="e">
        <f t="shared" si="5"/>
        <v>#REF!</v>
      </c>
      <c r="E32" s="29" t="e">
        <f t="shared" si="5"/>
        <v>#REF!</v>
      </c>
    </row>
    <row r="33" spans="1:5" ht="11.45" customHeight="1" x14ac:dyDescent="0.2">
      <c r="A33" s="3">
        <v>2</v>
      </c>
      <c r="B33" s="29" t="e">
        <f t="shared" ref="B33:E33" si="6">ROUNDUP(B11*0.87,)</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ROUNDUP(B13*0.87,)</f>
        <v>#REF!</v>
      </c>
      <c r="C35" s="29" t="e">
        <f t="shared" si="7"/>
        <v>#REF!</v>
      </c>
      <c r="D35" s="29" t="e">
        <f t="shared" si="7"/>
        <v>#REF!</v>
      </c>
      <c r="E35" s="29" t="e">
        <f t="shared" si="7"/>
        <v>#REF!</v>
      </c>
    </row>
    <row r="36" spans="1:5" ht="11.45" customHeight="1" x14ac:dyDescent="0.2">
      <c r="A36" s="3">
        <v>2</v>
      </c>
      <c r="B36" s="29" t="e">
        <f t="shared" ref="B36:E36" si="8">ROUNDUP(B14*0.87,)</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ROUNDUP(B16*0.87,)</f>
        <v>#REF!</v>
      </c>
      <c r="C38" s="29" t="e">
        <f t="shared" si="9"/>
        <v>#REF!</v>
      </c>
      <c r="D38" s="29" t="e">
        <f t="shared" si="9"/>
        <v>#REF!</v>
      </c>
      <c r="E38" s="29" t="e">
        <f t="shared" si="9"/>
        <v>#REF!</v>
      </c>
    </row>
    <row r="39" spans="1:5" ht="11.45" customHeight="1" x14ac:dyDescent="0.2">
      <c r="A39" s="3">
        <v>2</v>
      </c>
      <c r="B39" s="29" t="e">
        <f t="shared" ref="B39:E39" si="10">ROUNDUP(B17*0.87,)</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ROUNDUP(B19*0.87,)</f>
        <v>#REF!</v>
      </c>
      <c r="C41" s="29" t="e">
        <f t="shared" si="11"/>
        <v>#REF!</v>
      </c>
      <c r="D41" s="29" t="e">
        <f t="shared" si="11"/>
        <v>#REF!</v>
      </c>
      <c r="E41" s="29" t="e">
        <f t="shared" si="11"/>
        <v>#REF!</v>
      </c>
    </row>
    <row r="42" spans="1:5" ht="11.45" customHeight="1" x14ac:dyDescent="0.2">
      <c r="A42" s="3">
        <v>2</v>
      </c>
      <c r="B42" s="29" t="e">
        <f t="shared" ref="B42:E42" si="12">ROUNDUP(B20*0.87,)</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ht="12" customHeight="1"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88" t="s">
        <v>151</v>
      </c>
    </row>
    <row r="57" spans="1:1" ht="51.75" customHeight="1" thickBot="1" x14ac:dyDescent="0.25">
      <c r="A57" s="189"/>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ROUNDUP(B8*0.9,)</f>
        <v>#REF!</v>
      </c>
      <c r="C27" s="141" t="e">
        <f t="shared" si="2"/>
        <v>#REF!</v>
      </c>
    </row>
    <row r="28" spans="1:3" ht="11.45" customHeight="1" x14ac:dyDescent="0.2">
      <c r="A28" s="3">
        <v>2</v>
      </c>
      <c r="B28" s="141" t="e">
        <f t="shared" ref="B28:C28" si="3">ROUNDUP(B9*0.9,)</f>
        <v>#REF!</v>
      </c>
      <c r="C28" s="141" t="e">
        <f t="shared" si="3"/>
        <v>#REF!</v>
      </c>
    </row>
    <row r="29" spans="1:3" ht="11.45" customHeight="1" x14ac:dyDescent="0.2">
      <c r="A29" s="120" t="s">
        <v>107</v>
      </c>
      <c r="B29" s="141"/>
      <c r="C29" s="141"/>
    </row>
    <row r="30" spans="1:3" ht="11.45" customHeight="1" x14ac:dyDescent="0.2">
      <c r="A30" s="3">
        <v>1</v>
      </c>
      <c r="B30" s="141" t="e">
        <f t="shared" ref="B30:C30" si="4">ROUNDUP(B11*0.9,)</f>
        <v>#REF!</v>
      </c>
      <c r="C30" s="141" t="e">
        <f t="shared" si="4"/>
        <v>#REF!</v>
      </c>
    </row>
    <row r="31" spans="1:3" ht="11.45" customHeight="1" x14ac:dyDescent="0.2">
      <c r="A31" s="3">
        <v>2</v>
      </c>
      <c r="B31" s="141" t="e">
        <f t="shared" ref="B31:C31" si="5">ROUNDUP(B12*0.9,)</f>
        <v>#REF!</v>
      </c>
      <c r="C31" s="141" t="e">
        <f t="shared" si="5"/>
        <v>#REF!</v>
      </c>
    </row>
    <row r="32" spans="1:3" ht="11.45" customHeight="1" x14ac:dyDescent="0.2">
      <c r="A32" s="5" t="s">
        <v>86</v>
      </c>
      <c r="B32" s="141"/>
      <c r="C32" s="141"/>
    </row>
    <row r="33" spans="1:3" ht="11.45" customHeight="1" x14ac:dyDescent="0.2">
      <c r="A33" s="3">
        <v>1</v>
      </c>
      <c r="B33" s="141" t="e">
        <f t="shared" ref="B33:C33" si="6">ROUNDUP(B14*0.9,)</f>
        <v>#REF!</v>
      </c>
      <c r="C33" s="141" t="e">
        <f t="shared" si="6"/>
        <v>#REF!</v>
      </c>
    </row>
    <row r="34" spans="1:3" ht="11.45" customHeight="1" x14ac:dyDescent="0.2">
      <c r="A34" s="3">
        <v>2</v>
      </c>
      <c r="B34" s="141" t="e">
        <f t="shared" ref="B34:C34" si="7">ROUNDUP(B15*0.9,)</f>
        <v>#REF!</v>
      </c>
      <c r="C34" s="141" t="e">
        <f t="shared" si="7"/>
        <v>#REF!</v>
      </c>
    </row>
    <row r="35" spans="1:3" ht="11.45" customHeight="1" x14ac:dyDescent="0.2">
      <c r="A35" s="4" t="s">
        <v>91</v>
      </c>
      <c r="B35" s="141"/>
      <c r="C35" s="141"/>
    </row>
    <row r="36" spans="1:3" ht="11.45" customHeight="1" x14ac:dyDescent="0.2">
      <c r="A36" s="3">
        <v>1</v>
      </c>
      <c r="B36" s="141" t="e">
        <f t="shared" ref="B36:C36" si="8">ROUNDUP(B17*0.9,)</f>
        <v>#REF!</v>
      </c>
      <c r="C36" s="141" t="e">
        <f t="shared" si="8"/>
        <v>#REF!</v>
      </c>
    </row>
    <row r="37" spans="1:3" ht="11.45" customHeight="1" x14ac:dyDescent="0.2">
      <c r="A37" s="3">
        <v>2</v>
      </c>
      <c r="B37" s="141" t="e">
        <f t="shared" ref="B37:C37" si="9">ROUNDUP(B18*0.9,)</f>
        <v>#REF!</v>
      </c>
      <c r="C37" s="141" t="e">
        <f t="shared" si="9"/>
        <v>#REF!</v>
      </c>
    </row>
    <row r="38" spans="1:3" ht="11.45" customHeight="1" x14ac:dyDescent="0.2">
      <c r="A38" s="2" t="s">
        <v>92</v>
      </c>
      <c r="B38" s="141"/>
      <c r="C38" s="141"/>
    </row>
    <row r="39" spans="1:3" ht="11.45" customHeight="1" x14ac:dyDescent="0.2">
      <c r="A39" s="3">
        <v>1</v>
      </c>
      <c r="B39" s="141" t="e">
        <f t="shared" ref="B39:C39" si="10">ROUNDUP(B20*0.9,)</f>
        <v>#REF!</v>
      </c>
      <c r="C39" s="141" t="e">
        <f t="shared" si="10"/>
        <v>#REF!</v>
      </c>
    </row>
    <row r="40" spans="1:3" ht="11.45" customHeight="1" x14ac:dyDescent="0.2">
      <c r="A40" s="3">
        <v>2</v>
      </c>
      <c r="B40" s="141" t="e">
        <f t="shared" ref="B40:C40" si="11">ROUNDUP(B21*0.9,)</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61">
        <v>2700</v>
      </c>
      <c r="C22" s="161">
        <v>2700</v>
      </c>
      <c r="D22" s="161">
        <v>2700</v>
      </c>
      <c r="E22" s="161">
        <v>2700</v>
      </c>
    </row>
    <row r="23" spans="1:5" s="7" customFormat="1" ht="12.75" x14ac:dyDescent="0.2">
      <c r="A23" s="109" t="s">
        <v>96</v>
      </c>
      <c r="B23" s="161">
        <f t="shared" ref="B23:E23" si="0">B22*2</f>
        <v>5400</v>
      </c>
      <c r="C23" s="161">
        <f t="shared" si="0"/>
        <v>5400</v>
      </c>
      <c r="D23" s="161">
        <f t="shared" si="0"/>
        <v>5400</v>
      </c>
      <c r="E23" s="161">
        <f t="shared" si="0"/>
        <v>5400</v>
      </c>
    </row>
    <row r="24" spans="1:5" ht="11.45" customHeight="1" x14ac:dyDescent="0.2">
      <c r="A24" s="24"/>
    </row>
    <row r="25" spans="1:5" x14ac:dyDescent="0.2">
      <c r="A25" s="22"/>
    </row>
    <row r="26" spans="1:5" x14ac:dyDescent="0.2">
      <c r="A26" s="41" t="s">
        <v>3</v>
      </c>
    </row>
    <row r="27" spans="1:5" x14ac:dyDescent="0.2">
      <c r="A27" s="42" t="s">
        <v>4</v>
      </c>
    </row>
    <row r="28" spans="1:5" x14ac:dyDescent="0.2">
      <c r="A28" s="42" t="s">
        <v>5</v>
      </c>
    </row>
    <row r="29" spans="1:5" ht="24" x14ac:dyDescent="0.2">
      <c r="A29" s="26" t="s">
        <v>6</v>
      </c>
    </row>
    <row r="30" spans="1:5" x14ac:dyDescent="0.2">
      <c r="A30" s="42" t="s">
        <v>75</v>
      </c>
    </row>
    <row r="31" spans="1:5" ht="12.6" customHeight="1" x14ac:dyDescent="0.2">
      <c r="A31" s="52" t="s">
        <v>25</v>
      </c>
    </row>
    <row r="32" spans="1:5" ht="60" x14ac:dyDescent="0.2">
      <c r="A32" s="53" t="s">
        <v>156</v>
      </c>
    </row>
    <row r="33" spans="1:1" ht="12.75" thickBot="1" x14ac:dyDescent="0.25">
      <c r="A33" s="54"/>
    </row>
    <row r="34" spans="1:1" ht="12.75" thickBot="1" x14ac:dyDescent="0.25">
      <c r="A34" s="147" t="s">
        <v>18</v>
      </c>
    </row>
    <row r="35" spans="1:1" x14ac:dyDescent="0.2">
      <c r="A35" s="155" t="s">
        <v>157</v>
      </c>
    </row>
    <row r="36" spans="1:1" ht="24.75" thickBot="1" x14ac:dyDescent="0.25">
      <c r="A36" s="160" t="s">
        <v>165</v>
      </c>
    </row>
    <row r="37" spans="1:1" ht="12.75" thickBot="1" x14ac:dyDescent="0.25"/>
    <row r="38" spans="1:1" ht="12" customHeight="1" x14ac:dyDescent="0.2">
      <c r="A38" s="188" t="s">
        <v>151</v>
      </c>
    </row>
    <row r="39" spans="1:1" ht="50.45" customHeight="1" thickBot="1" x14ac:dyDescent="0.25">
      <c r="A39" s="189"/>
    </row>
    <row r="40" spans="1:1" ht="18.75" customHeight="1" thickBot="1" x14ac:dyDescent="0.25">
      <c r="A40" s="112"/>
    </row>
    <row r="41" spans="1:1" ht="12.75" thickBot="1" x14ac:dyDescent="0.25">
      <c r="A41" s="148" t="s">
        <v>26</v>
      </c>
    </row>
    <row r="42" spans="1:1" x14ac:dyDescent="0.2">
      <c r="A42" s="156" t="s">
        <v>158</v>
      </c>
    </row>
    <row r="43" spans="1:1" ht="12.75" thickBot="1" x14ac:dyDescent="0.25">
      <c r="A43" s="157" t="s">
        <v>159</v>
      </c>
    </row>
    <row r="44" spans="1:1" ht="12.75" thickBot="1" x14ac:dyDescent="0.25">
      <c r="A44" s="157" t="s">
        <v>160</v>
      </c>
    </row>
    <row r="45" spans="1:1" ht="12.75" thickBot="1" x14ac:dyDescent="0.25">
      <c r="A45" s="157" t="s">
        <v>161</v>
      </c>
    </row>
    <row r="46" spans="1:1" ht="12.75" thickBot="1" x14ac:dyDescent="0.25">
      <c r="A46" s="158"/>
    </row>
    <row r="47" spans="1:1" ht="12.75" thickBot="1" x14ac:dyDescent="0.25">
      <c r="A47" s="56" t="s">
        <v>8</v>
      </c>
    </row>
    <row r="48" spans="1:1" ht="60" x14ac:dyDescent="0.2">
      <c r="A48" s="57" t="s">
        <v>150</v>
      </c>
    </row>
  </sheetData>
  <mergeCells count="1">
    <mergeCell ref="A38:A39"/>
  </mergeCells>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zoomScale="85" zoomScaleNormal="8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10.5703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zoomScaleNormal="100"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9" width="9.85546875" style="1" bestFit="1" customWidth="1"/>
    <col min="10" max="10" width="9.5703125" style="1" customWidth="1"/>
    <col min="11" max="15" width="9.85546875" style="1" customWidth="1"/>
    <col min="16" max="53" width="9.85546875" style="1" bestFit="1" customWidth="1"/>
    <col min="54" max="16384" width="8.5703125" style="1"/>
  </cols>
  <sheetData>
    <row r="1" spans="1:53" ht="10.7" customHeight="1" x14ac:dyDescent="0.2">
      <c r="A1" s="9" t="s">
        <v>175</v>
      </c>
    </row>
    <row r="2" spans="1:53" ht="10.7" customHeight="1" x14ac:dyDescent="0.2">
      <c r="A2" s="19" t="s">
        <v>10</v>
      </c>
    </row>
    <row r="3" spans="1:53" ht="10.7" customHeight="1" x14ac:dyDescent="0.2">
      <c r="A3" s="10"/>
    </row>
    <row r="4" spans="1:53" x14ac:dyDescent="0.2">
      <c r="A4" s="95" t="s">
        <v>1</v>
      </c>
    </row>
    <row r="5" spans="1:53" s="28" customFormat="1" ht="25.5" customHeight="1" x14ac:dyDescent="0.2">
      <c r="A5" s="34"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129">
        <f>'C завтраками| Bed and breakfast'!AB5</f>
        <v>45913</v>
      </c>
      <c r="AC5" s="129">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28" customFormat="1" ht="25.5" customHeight="1" x14ac:dyDescent="0.2">
      <c r="A6" s="34"/>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129">
        <f>'C завтраками| Bed and breakfast'!AB6</f>
        <v>45925</v>
      </c>
      <c r="AC6" s="129">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row>
    <row r="8" spans="1:53"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c r="AE8" s="119">
        <f>'C завтраками| Bed and breakfast'!AE8</f>
        <v>7000</v>
      </c>
      <c r="AF8" s="119">
        <f>'C завтраками| Bed and breakfast'!AF8</f>
        <v>7200</v>
      </c>
      <c r="AG8" s="119">
        <f>'C завтраками| Bed and breakfast'!AG8</f>
        <v>7000</v>
      </c>
      <c r="AH8" s="119">
        <f>'C завтраками| Bed and breakfast'!AH8</f>
        <v>7200</v>
      </c>
      <c r="AI8" s="119">
        <f>'C завтраками| Bed and breakfast'!AI8</f>
        <v>7000</v>
      </c>
      <c r="AJ8" s="119">
        <f>'C завтраками| Bed and breakfast'!AJ8</f>
        <v>7200</v>
      </c>
      <c r="AK8" s="119">
        <f>'C завтраками| Bed and breakfast'!AK8</f>
        <v>7000</v>
      </c>
      <c r="AL8" s="119">
        <f>'C завтраками| Bed and breakfast'!AL8</f>
        <v>7000</v>
      </c>
      <c r="AM8" s="119">
        <f>'C завтраками| Bed and breakfast'!AM8</f>
        <v>6600</v>
      </c>
      <c r="AN8" s="119">
        <f>'C завтраками| Bed and breakfast'!AN8</f>
        <v>5400</v>
      </c>
      <c r="AO8" s="119">
        <f>'C завтраками| Bed and breakfast'!AO8</f>
        <v>5600</v>
      </c>
      <c r="AP8" s="119">
        <f>'C завтраками| Bed and breakfast'!AP8</f>
        <v>5400</v>
      </c>
      <c r="AQ8" s="119">
        <f>'C завтраками| Bed and breakfast'!AQ8</f>
        <v>5600</v>
      </c>
      <c r="AR8" s="119">
        <f>'C завтраками| Bed and breakfast'!AR8</f>
        <v>5400</v>
      </c>
      <c r="AS8" s="119">
        <f>'C завтраками| Bed and breakfast'!AS8</f>
        <v>5600</v>
      </c>
      <c r="AT8" s="119">
        <f>'C завтраками| Bed and breakfast'!AT8</f>
        <v>5400</v>
      </c>
      <c r="AU8" s="119">
        <f>'C завтраками| Bed and breakfast'!AU8</f>
        <v>5600</v>
      </c>
      <c r="AV8" s="119">
        <f>'C завтраками| Bed and breakfast'!AV8</f>
        <v>5400</v>
      </c>
      <c r="AW8" s="119">
        <f>'C завтраками| Bed and breakfast'!AW8</f>
        <v>5400</v>
      </c>
      <c r="AX8" s="119">
        <f>'C завтраками| Bed and breakfast'!AX8</f>
        <v>5600</v>
      </c>
      <c r="AY8" s="119">
        <f>'C завтраками| Bed and breakfast'!AY8</f>
        <v>7000</v>
      </c>
      <c r="AZ8" s="119">
        <f>'C завтраками| Bed and breakfast'!AZ8</f>
        <v>7200</v>
      </c>
      <c r="BA8" s="119">
        <f>'C завтраками| Bed and breakfast'!BA8</f>
        <v>7000</v>
      </c>
    </row>
    <row r="9" spans="1:53"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c r="AE9" s="119">
        <f>'C завтраками| Bed and breakfast'!AE9</f>
        <v>8400</v>
      </c>
      <c r="AF9" s="119">
        <f>'C завтраками| Bed and breakfast'!AF9</f>
        <v>8600</v>
      </c>
      <c r="AG9" s="119">
        <f>'C завтраками| Bed and breakfast'!AG9</f>
        <v>8400</v>
      </c>
      <c r="AH9" s="119">
        <f>'C завтраками| Bed and breakfast'!AH9</f>
        <v>8600</v>
      </c>
      <c r="AI9" s="119">
        <f>'C завтраками| Bed and breakfast'!AI9</f>
        <v>8400</v>
      </c>
      <c r="AJ9" s="119">
        <f>'C завтраками| Bed and breakfast'!AJ9</f>
        <v>8600</v>
      </c>
      <c r="AK9" s="119">
        <f>'C завтраками| Bed and breakfast'!AK9</f>
        <v>8400</v>
      </c>
      <c r="AL9" s="119">
        <f>'C завтраками| Bed and breakfast'!AL9</f>
        <v>8400</v>
      </c>
      <c r="AM9" s="119">
        <f>'C завтраками| Bed and breakfast'!AM9</f>
        <v>8000</v>
      </c>
      <c r="AN9" s="119">
        <f>'C завтраками| Bed and breakfast'!AN9</f>
        <v>6800</v>
      </c>
      <c r="AO9" s="119">
        <f>'C завтраками| Bed and breakfast'!AO9</f>
        <v>7000</v>
      </c>
      <c r="AP9" s="119">
        <f>'C завтраками| Bed and breakfast'!AP9</f>
        <v>6800</v>
      </c>
      <c r="AQ9" s="119">
        <f>'C завтраками| Bed and breakfast'!AQ9</f>
        <v>7000</v>
      </c>
      <c r="AR9" s="119">
        <f>'C завтраками| Bed and breakfast'!AR9</f>
        <v>6800</v>
      </c>
      <c r="AS9" s="119">
        <f>'C завтраками| Bed and breakfast'!AS9</f>
        <v>7000</v>
      </c>
      <c r="AT9" s="119">
        <f>'C завтраками| Bed and breakfast'!AT9</f>
        <v>6800</v>
      </c>
      <c r="AU9" s="119">
        <f>'C завтраками| Bed and breakfast'!AU9</f>
        <v>7000</v>
      </c>
      <c r="AV9" s="119">
        <f>'C завтраками| Bed and breakfast'!AV9</f>
        <v>6800</v>
      </c>
      <c r="AW9" s="119">
        <f>'C завтраками| Bed and breakfast'!AW9</f>
        <v>6800</v>
      </c>
      <c r="AX9" s="119">
        <f>'C завтраками| Bed and breakfast'!AX9</f>
        <v>7000</v>
      </c>
      <c r="AY9" s="119">
        <f>'C завтраками| Bed and breakfast'!AY9</f>
        <v>8400</v>
      </c>
      <c r="AZ9" s="119">
        <f>'C завтраками| Bed and breakfast'!AZ9</f>
        <v>8600</v>
      </c>
      <c r="BA9" s="119">
        <f>'C завтраками| Bed and breakfast'!BA9</f>
        <v>8400</v>
      </c>
    </row>
    <row r="10" spans="1:53"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c r="AE11" s="119">
        <f>'C завтраками| Bed and breakfast'!AE11</f>
        <v>8500</v>
      </c>
      <c r="AF11" s="119">
        <f>'C завтраками| Bed and breakfast'!AF11</f>
        <v>8700</v>
      </c>
      <c r="AG11" s="119">
        <f>'C завтраками| Bed and breakfast'!AG11</f>
        <v>8500</v>
      </c>
      <c r="AH11" s="119">
        <f>'C завтраками| Bed and breakfast'!AH11</f>
        <v>8700</v>
      </c>
      <c r="AI11" s="119">
        <f>'C завтраками| Bed and breakfast'!AI11</f>
        <v>8500</v>
      </c>
      <c r="AJ11" s="119">
        <f>'C завтраками| Bed and breakfast'!AJ11</f>
        <v>8700</v>
      </c>
      <c r="AK11" s="119">
        <f>'C завтраками| Bed and breakfast'!AK11</f>
        <v>8500</v>
      </c>
      <c r="AL11" s="119">
        <f>'C завтраками| Bed and breakfast'!AL11</f>
        <v>8500</v>
      </c>
      <c r="AM11" s="119">
        <f>'C завтраками| Bed and breakfast'!AM11</f>
        <v>8100</v>
      </c>
      <c r="AN11" s="119">
        <f>'C завтраками| Bed and breakfast'!AN11</f>
        <v>6900</v>
      </c>
      <c r="AO11" s="119">
        <f>'C завтраками| Bed and breakfast'!AO11</f>
        <v>7100</v>
      </c>
      <c r="AP11" s="119">
        <f>'C завтраками| Bed and breakfast'!AP11</f>
        <v>6900</v>
      </c>
      <c r="AQ11" s="119">
        <f>'C завтраками| Bed and breakfast'!AQ11</f>
        <v>7100</v>
      </c>
      <c r="AR11" s="119">
        <f>'C завтраками| Bed and breakfast'!AR11</f>
        <v>6900</v>
      </c>
      <c r="AS11" s="119">
        <f>'C завтраками| Bed and breakfast'!AS11</f>
        <v>7100</v>
      </c>
      <c r="AT11" s="119">
        <f>'C завтраками| Bed and breakfast'!AT11</f>
        <v>6900</v>
      </c>
      <c r="AU11" s="119">
        <f>'C завтраками| Bed and breakfast'!AU11</f>
        <v>7100</v>
      </c>
      <c r="AV11" s="119">
        <f>'C завтраками| Bed and breakfast'!AV11</f>
        <v>6900</v>
      </c>
      <c r="AW11" s="119">
        <f>'C завтраками| Bed and breakfast'!AW11</f>
        <v>6900</v>
      </c>
      <c r="AX11" s="119">
        <f>'C завтраками| Bed and breakfast'!AX11</f>
        <v>7100</v>
      </c>
      <c r="AY11" s="119">
        <f>'C завтраками| Bed and breakfast'!AY11</f>
        <v>8500</v>
      </c>
      <c r="AZ11" s="119">
        <f>'C завтраками| Bed and breakfast'!AZ11</f>
        <v>8700</v>
      </c>
      <c r="BA11" s="119">
        <f>'C завтраками| Bed and breakfast'!BA11</f>
        <v>8500</v>
      </c>
    </row>
    <row r="12" spans="1:53"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c r="AE12" s="119">
        <f>'C завтраками| Bed and breakfast'!AE12</f>
        <v>9900</v>
      </c>
      <c r="AF12" s="119">
        <f>'C завтраками| Bed and breakfast'!AF12</f>
        <v>10100</v>
      </c>
      <c r="AG12" s="119">
        <f>'C завтраками| Bed and breakfast'!AG12</f>
        <v>9900</v>
      </c>
      <c r="AH12" s="119">
        <f>'C завтраками| Bed and breakfast'!AH12</f>
        <v>10100</v>
      </c>
      <c r="AI12" s="119">
        <f>'C завтраками| Bed and breakfast'!AI12</f>
        <v>9900</v>
      </c>
      <c r="AJ12" s="119">
        <f>'C завтраками| Bed and breakfast'!AJ12</f>
        <v>10100</v>
      </c>
      <c r="AK12" s="119">
        <f>'C завтраками| Bed and breakfast'!AK12</f>
        <v>9900</v>
      </c>
      <c r="AL12" s="119">
        <f>'C завтраками| Bed and breakfast'!AL12</f>
        <v>9900</v>
      </c>
      <c r="AM12" s="119">
        <f>'C завтраками| Bed and breakfast'!AM12</f>
        <v>9500</v>
      </c>
      <c r="AN12" s="119">
        <f>'C завтраками| Bed and breakfast'!AN12</f>
        <v>8300</v>
      </c>
      <c r="AO12" s="119">
        <f>'C завтраками| Bed and breakfast'!AO12</f>
        <v>8500</v>
      </c>
      <c r="AP12" s="119">
        <f>'C завтраками| Bed and breakfast'!AP12</f>
        <v>8300</v>
      </c>
      <c r="AQ12" s="119">
        <f>'C завтраками| Bed and breakfast'!AQ12</f>
        <v>8500</v>
      </c>
      <c r="AR12" s="119">
        <f>'C завтраками| Bed and breakfast'!AR12</f>
        <v>8300</v>
      </c>
      <c r="AS12" s="119">
        <f>'C завтраками| Bed and breakfast'!AS12</f>
        <v>8500</v>
      </c>
      <c r="AT12" s="119">
        <f>'C завтраками| Bed and breakfast'!AT12</f>
        <v>8300</v>
      </c>
      <c r="AU12" s="119">
        <f>'C завтраками| Bed and breakfast'!AU12</f>
        <v>8500</v>
      </c>
      <c r="AV12" s="119">
        <f>'C завтраками| Bed and breakfast'!AV12</f>
        <v>8300</v>
      </c>
      <c r="AW12" s="119">
        <f>'C завтраками| Bed and breakfast'!AW12</f>
        <v>8300</v>
      </c>
      <c r="AX12" s="119">
        <f>'C завтраками| Bed and breakfast'!AX12</f>
        <v>8500</v>
      </c>
      <c r="AY12" s="119">
        <f>'C завтраками| Bed and breakfast'!AY12</f>
        <v>9900</v>
      </c>
      <c r="AZ12" s="119">
        <f>'C завтраками| Bed and breakfast'!AZ12</f>
        <v>10100</v>
      </c>
      <c r="BA12" s="119">
        <f>'C завтраками| Bed and breakfast'!BA12</f>
        <v>9900</v>
      </c>
    </row>
    <row r="13" spans="1:53"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row>
    <row r="14" spans="1:53"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c r="AE14" s="119">
        <f>'C завтраками| Bed and breakfast'!AE14</f>
        <v>10500</v>
      </c>
      <c r="AF14" s="119">
        <f>'C завтраками| Bed and breakfast'!AF14</f>
        <v>10700</v>
      </c>
      <c r="AG14" s="119">
        <f>'C завтраками| Bed and breakfast'!AG14</f>
        <v>10500</v>
      </c>
      <c r="AH14" s="119">
        <f>'C завтраками| Bed and breakfast'!AH14</f>
        <v>10700</v>
      </c>
      <c r="AI14" s="119">
        <f>'C завтраками| Bed and breakfast'!AI14</f>
        <v>10500</v>
      </c>
      <c r="AJ14" s="119">
        <f>'C завтраками| Bed and breakfast'!AJ14</f>
        <v>10700</v>
      </c>
      <c r="AK14" s="119">
        <f>'C завтраками| Bed and breakfast'!AK14</f>
        <v>10500</v>
      </c>
      <c r="AL14" s="119">
        <f>'C завтраками| Bed and breakfast'!AL14</f>
        <v>10500</v>
      </c>
      <c r="AM14" s="119">
        <f>'C завтраками| Bed and breakfast'!AM14</f>
        <v>10100</v>
      </c>
      <c r="AN14" s="119">
        <f>'C завтраками| Bed and breakfast'!AN14</f>
        <v>8900</v>
      </c>
      <c r="AO14" s="119">
        <f>'C завтраками| Bed and breakfast'!AO14</f>
        <v>9100</v>
      </c>
      <c r="AP14" s="119">
        <f>'C завтраками| Bed and breakfast'!AP14</f>
        <v>8900</v>
      </c>
      <c r="AQ14" s="119">
        <f>'C завтраками| Bed and breakfast'!AQ14</f>
        <v>9100</v>
      </c>
      <c r="AR14" s="119">
        <f>'C завтраками| Bed and breakfast'!AR14</f>
        <v>8900</v>
      </c>
      <c r="AS14" s="119">
        <f>'C завтраками| Bed and breakfast'!AS14</f>
        <v>9100</v>
      </c>
      <c r="AT14" s="119">
        <f>'C завтраками| Bed and breakfast'!AT14</f>
        <v>8900</v>
      </c>
      <c r="AU14" s="119">
        <f>'C завтраками| Bed and breakfast'!AU14</f>
        <v>9100</v>
      </c>
      <c r="AV14" s="119">
        <f>'C завтраками| Bed and breakfast'!AV14</f>
        <v>8900</v>
      </c>
      <c r="AW14" s="119">
        <f>'C завтраками| Bed and breakfast'!AW14</f>
        <v>8900</v>
      </c>
      <c r="AX14" s="119">
        <f>'C завтраками| Bed and breakfast'!AX14</f>
        <v>9100</v>
      </c>
      <c r="AY14" s="119">
        <f>'C завтраками| Bed and breakfast'!AY14</f>
        <v>10500</v>
      </c>
      <c r="AZ14" s="119">
        <f>'C завтраками| Bed and breakfast'!AZ14</f>
        <v>10700</v>
      </c>
      <c r="BA14" s="119">
        <f>'C завтраками| Bed and breakfast'!BA14</f>
        <v>10500</v>
      </c>
    </row>
    <row r="15" spans="1:53"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c r="AE15" s="119">
        <f>'C завтраками| Bed and breakfast'!AE15</f>
        <v>11900</v>
      </c>
      <c r="AF15" s="119">
        <f>'C завтраками| Bed and breakfast'!AF15</f>
        <v>12100</v>
      </c>
      <c r="AG15" s="119">
        <f>'C завтраками| Bed and breakfast'!AG15</f>
        <v>11900</v>
      </c>
      <c r="AH15" s="119">
        <f>'C завтраками| Bed and breakfast'!AH15</f>
        <v>12100</v>
      </c>
      <c r="AI15" s="119">
        <f>'C завтраками| Bed and breakfast'!AI15</f>
        <v>11900</v>
      </c>
      <c r="AJ15" s="119">
        <f>'C завтраками| Bed and breakfast'!AJ15</f>
        <v>12100</v>
      </c>
      <c r="AK15" s="119">
        <f>'C завтраками| Bed and breakfast'!AK15</f>
        <v>11900</v>
      </c>
      <c r="AL15" s="119">
        <f>'C завтраками| Bed and breakfast'!AL15</f>
        <v>11900</v>
      </c>
      <c r="AM15" s="119">
        <f>'C завтраками| Bed and breakfast'!AM15</f>
        <v>11500</v>
      </c>
      <c r="AN15" s="119">
        <f>'C завтраками| Bed and breakfast'!AN15</f>
        <v>10300</v>
      </c>
      <c r="AO15" s="119">
        <f>'C завтраками| Bed and breakfast'!AO15</f>
        <v>10500</v>
      </c>
      <c r="AP15" s="119">
        <f>'C завтраками| Bed and breakfast'!AP15</f>
        <v>10300</v>
      </c>
      <c r="AQ15" s="119">
        <f>'C завтраками| Bed and breakfast'!AQ15</f>
        <v>10500</v>
      </c>
      <c r="AR15" s="119">
        <f>'C завтраками| Bed and breakfast'!AR15</f>
        <v>10300</v>
      </c>
      <c r="AS15" s="119">
        <f>'C завтраками| Bed and breakfast'!AS15</f>
        <v>10500</v>
      </c>
      <c r="AT15" s="119">
        <f>'C завтраками| Bed and breakfast'!AT15</f>
        <v>10300</v>
      </c>
      <c r="AU15" s="119">
        <f>'C завтраками| Bed and breakfast'!AU15</f>
        <v>10500</v>
      </c>
      <c r="AV15" s="119">
        <f>'C завтраками| Bed and breakfast'!AV15</f>
        <v>10300</v>
      </c>
      <c r="AW15" s="119">
        <f>'C завтраками| Bed and breakfast'!AW15</f>
        <v>10300</v>
      </c>
      <c r="AX15" s="119">
        <f>'C завтраками| Bed and breakfast'!AX15</f>
        <v>10500</v>
      </c>
      <c r="AY15" s="119">
        <f>'C завтраками| Bed and breakfast'!AY15</f>
        <v>11900</v>
      </c>
      <c r="AZ15" s="119">
        <f>'C завтраками| Bed and breakfast'!AZ15</f>
        <v>12100</v>
      </c>
      <c r="BA15" s="119">
        <f>'C завтраками| Bed and breakfast'!BA15</f>
        <v>11900</v>
      </c>
    </row>
    <row r="16" spans="1:53"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row>
    <row r="17" spans="1:53"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c r="AE17" s="119">
        <f>'C завтраками| Bed and breakfast'!AE17</f>
        <v>11500</v>
      </c>
      <c r="AF17" s="119">
        <f>'C завтраками| Bed and breakfast'!AF17</f>
        <v>11700</v>
      </c>
      <c r="AG17" s="119">
        <f>'C завтраками| Bed and breakfast'!AG17</f>
        <v>11500</v>
      </c>
      <c r="AH17" s="119">
        <f>'C завтраками| Bed and breakfast'!AH17</f>
        <v>11700</v>
      </c>
      <c r="AI17" s="119">
        <f>'C завтраками| Bed and breakfast'!AI17</f>
        <v>11500</v>
      </c>
      <c r="AJ17" s="119">
        <f>'C завтраками| Bed and breakfast'!AJ17</f>
        <v>11700</v>
      </c>
      <c r="AK17" s="119">
        <f>'C завтраками| Bed and breakfast'!AK17</f>
        <v>11500</v>
      </c>
      <c r="AL17" s="119">
        <f>'C завтраками| Bed and breakfast'!AL17</f>
        <v>11500</v>
      </c>
      <c r="AM17" s="119">
        <f>'C завтраками| Bed and breakfast'!AM17</f>
        <v>11100</v>
      </c>
      <c r="AN17" s="119">
        <f>'C завтраками| Bed and breakfast'!AN17</f>
        <v>9900</v>
      </c>
      <c r="AO17" s="119">
        <f>'C завтраками| Bed and breakfast'!AO17</f>
        <v>10100</v>
      </c>
      <c r="AP17" s="119">
        <f>'C завтраками| Bed and breakfast'!AP17</f>
        <v>9900</v>
      </c>
      <c r="AQ17" s="119">
        <f>'C завтраками| Bed and breakfast'!AQ17</f>
        <v>10100</v>
      </c>
      <c r="AR17" s="119">
        <f>'C завтраками| Bed and breakfast'!AR17</f>
        <v>9900</v>
      </c>
      <c r="AS17" s="119">
        <f>'C завтраками| Bed and breakfast'!AS17</f>
        <v>10100</v>
      </c>
      <c r="AT17" s="119">
        <f>'C завтраками| Bed and breakfast'!AT17</f>
        <v>9900</v>
      </c>
      <c r="AU17" s="119">
        <f>'C завтраками| Bed and breakfast'!AU17</f>
        <v>10100</v>
      </c>
      <c r="AV17" s="119">
        <f>'C завтраками| Bed and breakfast'!AV17</f>
        <v>9900</v>
      </c>
      <c r="AW17" s="119">
        <f>'C завтраками| Bed and breakfast'!AW17</f>
        <v>9900</v>
      </c>
      <c r="AX17" s="119">
        <f>'C завтраками| Bed and breakfast'!AX17</f>
        <v>10100</v>
      </c>
      <c r="AY17" s="119">
        <f>'C завтраками| Bed and breakfast'!AY17</f>
        <v>11500</v>
      </c>
      <c r="AZ17" s="119">
        <f>'C завтраками| Bed and breakfast'!AZ17</f>
        <v>11700</v>
      </c>
      <c r="BA17" s="119">
        <f>'C завтраками| Bed and breakfast'!BA17</f>
        <v>11500</v>
      </c>
    </row>
    <row r="18" spans="1:53"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c r="AE18" s="119">
        <f>'C завтраками| Bed and breakfast'!AE18</f>
        <v>12900</v>
      </c>
      <c r="AF18" s="119">
        <f>'C завтраками| Bed and breakfast'!AF18</f>
        <v>13100</v>
      </c>
      <c r="AG18" s="119">
        <f>'C завтраками| Bed and breakfast'!AG18</f>
        <v>12900</v>
      </c>
      <c r="AH18" s="119">
        <f>'C завтраками| Bed and breakfast'!AH18</f>
        <v>13100</v>
      </c>
      <c r="AI18" s="119">
        <f>'C завтраками| Bed and breakfast'!AI18</f>
        <v>12900</v>
      </c>
      <c r="AJ18" s="119">
        <f>'C завтраками| Bed and breakfast'!AJ18</f>
        <v>13100</v>
      </c>
      <c r="AK18" s="119">
        <f>'C завтраками| Bed and breakfast'!AK18</f>
        <v>12900</v>
      </c>
      <c r="AL18" s="119">
        <f>'C завтраками| Bed and breakfast'!AL18</f>
        <v>12900</v>
      </c>
      <c r="AM18" s="119">
        <f>'C завтраками| Bed and breakfast'!AM18</f>
        <v>12500</v>
      </c>
      <c r="AN18" s="119">
        <f>'C завтраками| Bed and breakfast'!AN18</f>
        <v>11300</v>
      </c>
      <c r="AO18" s="119">
        <f>'C завтраками| Bed and breakfast'!AO18</f>
        <v>11500</v>
      </c>
      <c r="AP18" s="119">
        <f>'C завтраками| Bed and breakfast'!AP18</f>
        <v>11300</v>
      </c>
      <c r="AQ18" s="119">
        <f>'C завтраками| Bed and breakfast'!AQ18</f>
        <v>11500</v>
      </c>
      <c r="AR18" s="119">
        <f>'C завтраками| Bed and breakfast'!AR18</f>
        <v>11300</v>
      </c>
      <c r="AS18" s="119">
        <f>'C завтраками| Bed and breakfast'!AS18</f>
        <v>11500</v>
      </c>
      <c r="AT18" s="119">
        <f>'C завтраками| Bed and breakfast'!AT18</f>
        <v>11300</v>
      </c>
      <c r="AU18" s="119">
        <f>'C завтраками| Bed and breakfast'!AU18</f>
        <v>11500</v>
      </c>
      <c r="AV18" s="119">
        <f>'C завтраками| Bed and breakfast'!AV18</f>
        <v>11300</v>
      </c>
      <c r="AW18" s="119">
        <f>'C завтраками| Bed and breakfast'!AW18</f>
        <v>11300</v>
      </c>
      <c r="AX18" s="119">
        <f>'C завтраками| Bed and breakfast'!AX18</f>
        <v>11500</v>
      </c>
      <c r="AY18" s="119">
        <f>'C завтраками| Bed and breakfast'!AY18</f>
        <v>12900</v>
      </c>
      <c r="AZ18" s="119">
        <f>'C завтраками| Bed and breakfast'!AZ18</f>
        <v>13100</v>
      </c>
      <c r="BA18" s="119">
        <f>'C завтраками| Bed and breakfast'!BA18</f>
        <v>12900</v>
      </c>
    </row>
    <row r="19" spans="1:53"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row>
    <row r="20" spans="1:53"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c r="AE20" s="119">
        <f>'C завтраками| Bed and breakfast'!AE20</f>
        <v>13000</v>
      </c>
      <c r="AF20" s="119">
        <f>'C завтраками| Bed and breakfast'!AF20</f>
        <v>13200</v>
      </c>
      <c r="AG20" s="119">
        <f>'C завтраками| Bed and breakfast'!AG20</f>
        <v>13000</v>
      </c>
      <c r="AH20" s="119">
        <f>'C завтраками| Bed and breakfast'!AH20</f>
        <v>13200</v>
      </c>
      <c r="AI20" s="119">
        <f>'C завтраками| Bed and breakfast'!AI20</f>
        <v>13000</v>
      </c>
      <c r="AJ20" s="119">
        <f>'C завтраками| Bed and breakfast'!AJ20</f>
        <v>13200</v>
      </c>
      <c r="AK20" s="119">
        <f>'C завтраками| Bed and breakfast'!AK20</f>
        <v>13000</v>
      </c>
      <c r="AL20" s="119">
        <f>'C завтраками| Bed and breakfast'!AL20</f>
        <v>13000</v>
      </c>
      <c r="AM20" s="119">
        <f>'C завтраками| Bed and breakfast'!AM20</f>
        <v>12600</v>
      </c>
      <c r="AN20" s="119">
        <f>'C завтраками| Bed and breakfast'!AN20</f>
        <v>11400</v>
      </c>
      <c r="AO20" s="119">
        <f>'C завтраками| Bed and breakfast'!AO20</f>
        <v>11600</v>
      </c>
      <c r="AP20" s="119">
        <f>'C завтраками| Bed and breakfast'!AP20</f>
        <v>11400</v>
      </c>
      <c r="AQ20" s="119">
        <f>'C завтраками| Bed and breakfast'!AQ20</f>
        <v>11600</v>
      </c>
      <c r="AR20" s="119">
        <f>'C завтраками| Bed and breakfast'!AR20</f>
        <v>11400</v>
      </c>
      <c r="AS20" s="119">
        <f>'C завтраками| Bed and breakfast'!AS20</f>
        <v>11600</v>
      </c>
      <c r="AT20" s="119">
        <f>'C завтраками| Bed and breakfast'!AT20</f>
        <v>11400</v>
      </c>
      <c r="AU20" s="119">
        <f>'C завтраками| Bed and breakfast'!AU20</f>
        <v>11600</v>
      </c>
      <c r="AV20" s="119">
        <f>'C завтраками| Bed and breakfast'!AV20</f>
        <v>11400</v>
      </c>
      <c r="AW20" s="119">
        <f>'C завтраками| Bed and breakfast'!AW20</f>
        <v>11400</v>
      </c>
      <c r="AX20" s="119">
        <f>'C завтраками| Bed and breakfast'!AX20</f>
        <v>11600</v>
      </c>
      <c r="AY20" s="119">
        <f>'C завтраками| Bed and breakfast'!AY20</f>
        <v>13000</v>
      </c>
      <c r="AZ20" s="119">
        <f>'C завтраками| Bed and breakfast'!AZ20</f>
        <v>13200</v>
      </c>
      <c r="BA20" s="119">
        <f>'C завтраками| Bed and breakfast'!BA20</f>
        <v>13000</v>
      </c>
    </row>
    <row r="21" spans="1:53"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c r="AE21" s="119">
        <f>'C завтраками| Bed and breakfast'!AE21</f>
        <v>14400</v>
      </c>
      <c r="AF21" s="119">
        <f>'C завтраками| Bed and breakfast'!AF21</f>
        <v>14600</v>
      </c>
      <c r="AG21" s="119">
        <f>'C завтраками| Bed and breakfast'!AG21</f>
        <v>14400</v>
      </c>
      <c r="AH21" s="119">
        <f>'C завтраками| Bed and breakfast'!AH21</f>
        <v>14600</v>
      </c>
      <c r="AI21" s="119">
        <f>'C завтраками| Bed and breakfast'!AI21</f>
        <v>14400</v>
      </c>
      <c r="AJ21" s="119">
        <f>'C завтраками| Bed and breakfast'!AJ21</f>
        <v>14600</v>
      </c>
      <c r="AK21" s="119">
        <f>'C завтраками| Bed and breakfast'!AK21</f>
        <v>14400</v>
      </c>
      <c r="AL21" s="119">
        <f>'C завтраками| Bed and breakfast'!AL21</f>
        <v>14400</v>
      </c>
      <c r="AM21" s="119">
        <f>'C завтраками| Bed and breakfast'!AM21</f>
        <v>14000</v>
      </c>
      <c r="AN21" s="119">
        <f>'C завтраками| Bed and breakfast'!AN21</f>
        <v>12800</v>
      </c>
      <c r="AO21" s="119">
        <f>'C завтраками| Bed and breakfast'!AO21</f>
        <v>13000</v>
      </c>
      <c r="AP21" s="119">
        <f>'C завтраками| Bed and breakfast'!AP21</f>
        <v>12800</v>
      </c>
      <c r="AQ21" s="119">
        <f>'C завтраками| Bed and breakfast'!AQ21</f>
        <v>13000</v>
      </c>
      <c r="AR21" s="119">
        <f>'C завтраками| Bed and breakfast'!AR21</f>
        <v>12800</v>
      </c>
      <c r="AS21" s="119">
        <f>'C завтраками| Bed and breakfast'!AS21</f>
        <v>13000</v>
      </c>
      <c r="AT21" s="119">
        <f>'C завтраками| Bed and breakfast'!AT21</f>
        <v>12800</v>
      </c>
      <c r="AU21" s="119">
        <f>'C завтраками| Bed and breakfast'!AU21</f>
        <v>13000</v>
      </c>
      <c r="AV21" s="119">
        <f>'C завтраками| Bed and breakfast'!AV21</f>
        <v>12800</v>
      </c>
      <c r="AW21" s="119">
        <f>'C завтраками| Bed and breakfast'!AW21</f>
        <v>12800</v>
      </c>
      <c r="AX21" s="119">
        <f>'C завтраками| Bed and breakfast'!AX21</f>
        <v>13000</v>
      </c>
      <c r="AY21" s="119">
        <f>'C завтраками| Bed and breakfast'!AY21</f>
        <v>14400</v>
      </c>
      <c r="AZ21" s="119">
        <f>'C завтраками| Bed and breakfast'!AZ21</f>
        <v>14600</v>
      </c>
      <c r="BA21" s="119">
        <f>'C завтраками| Bed and breakfast'!BA21</f>
        <v>14400</v>
      </c>
    </row>
    <row r="22" spans="1:53"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row>
    <row r="23" spans="1:53"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row>
    <row r="24" spans="1:53" s="28" customFormat="1" ht="25.5" customHeight="1" x14ac:dyDescent="0.2">
      <c r="A24" s="27"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129">
        <f t="shared" si="1"/>
        <v>45913</v>
      </c>
      <c r="AC24" s="129">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s="28" customFormat="1" ht="25.5" customHeight="1" x14ac:dyDescent="0.2">
      <c r="A25" s="34"/>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129">
        <f t="shared" si="3"/>
        <v>45925</v>
      </c>
      <c r="AC25" s="129">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row>
    <row r="27" spans="1:53" ht="10.7" customHeight="1" x14ac:dyDescent="0.2">
      <c r="A27" s="3">
        <v>1</v>
      </c>
      <c r="B27" s="119">
        <f t="shared" ref="B27" si="4">ROUND(B8*0.85,)</f>
        <v>9690</v>
      </c>
      <c r="C27" s="119">
        <f t="shared" ref="C27:BA27" si="5">ROUND(C8*0.85,)</f>
        <v>6460</v>
      </c>
      <c r="D27" s="119">
        <f t="shared" si="5"/>
        <v>6460</v>
      </c>
      <c r="E27" s="119">
        <f t="shared" si="5"/>
        <v>6120</v>
      </c>
      <c r="F27" s="119">
        <f t="shared" si="5"/>
        <v>6800</v>
      </c>
      <c r="G27" s="119">
        <f t="shared" si="5"/>
        <v>6800</v>
      </c>
      <c r="H27" s="119">
        <f t="shared" si="5"/>
        <v>6800</v>
      </c>
      <c r="I27" s="119">
        <f t="shared" si="5"/>
        <v>6800</v>
      </c>
      <c r="J27" s="119">
        <f t="shared" si="5"/>
        <v>6800</v>
      </c>
      <c r="K27" s="119">
        <f t="shared" si="5"/>
        <v>8160</v>
      </c>
      <c r="L27" s="119">
        <f t="shared" si="5"/>
        <v>7990</v>
      </c>
      <c r="M27" s="119">
        <f t="shared" si="5"/>
        <v>6120</v>
      </c>
      <c r="N27" s="119">
        <f t="shared" si="5"/>
        <v>6800</v>
      </c>
      <c r="O27" s="119">
        <f t="shared" si="5"/>
        <v>6800</v>
      </c>
      <c r="P27" s="119">
        <f t="shared" si="5"/>
        <v>6800</v>
      </c>
      <c r="Q27" s="119">
        <f t="shared" si="5"/>
        <v>6800</v>
      </c>
      <c r="R27" s="119">
        <f t="shared" si="5"/>
        <v>6800</v>
      </c>
      <c r="S27" s="119">
        <f t="shared" si="5"/>
        <v>6800</v>
      </c>
      <c r="T27" s="119">
        <f t="shared" si="5"/>
        <v>6800</v>
      </c>
      <c r="U27" s="119">
        <f t="shared" si="5"/>
        <v>6800</v>
      </c>
      <c r="V27" s="119">
        <f t="shared" si="5"/>
        <v>6800</v>
      </c>
      <c r="W27" s="119">
        <f t="shared" si="5"/>
        <v>5950</v>
      </c>
      <c r="X27" s="119">
        <f t="shared" si="5"/>
        <v>5950</v>
      </c>
      <c r="Y27" s="119">
        <f t="shared" si="5"/>
        <v>6800</v>
      </c>
      <c r="Z27" s="119">
        <f t="shared" si="5"/>
        <v>5950</v>
      </c>
      <c r="AA27" s="119">
        <f t="shared" si="5"/>
        <v>5950</v>
      </c>
      <c r="AB27" s="119">
        <f t="shared" si="5"/>
        <v>7650</v>
      </c>
      <c r="AC27" s="119">
        <f t="shared" si="5"/>
        <v>5950</v>
      </c>
      <c r="AD27" s="119">
        <f t="shared" si="5"/>
        <v>5950</v>
      </c>
      <c r="AE27" s="119">
        <f t="shared" si="5"/>
        <v>5950</v>
      </c>
      <c r="AF27" s="119">
        <f t="shared" si="5"/>
        <v>6120</v>
      </c>
      <c r="AG27" s="119">
        <f t="shared" si="5"/>
        <v>5950</v>
      </c>
      <c r="AH27" s="119">
        <f t="shared" si="5"/>
        <v>6120</v>
      </c>
      <c r="AI27" s="119">
        <f t="shared" si="5"/>
        <v>5950</v>
      </c>
      <c r="AJ27" s="119">
        <f t="shared" si="5"/>
        <v>6120</v>
      </c>
      <c r="AK27" s="119">
        <f t="shared" si="5"/>
        <v>5950</v>
      </c>
      <c r="AL27" s="119">
        <f t="shared" si="5"/>
        <v>5950</v>
      </c>
      <c r="AM27" s="119">
        <f t="shared" si="5"/>
        <v>5610</v>
      </c>
      <c r="AN27" s="119">
        <f t="shared" si="5"/>
        <v>4590</v>
      </c>
      <c r="AO27" s="119">
        <f t="shared" si="5"/>
        <v>4760</v>
      </c>
      <c r="AP27" s="119">
        <f t="shared" si="5"/>
        <v>4590</v>
      </c>
      <c r="AQ27" s="119">
        <f t="shared" si="5"/>
        <v>4760</v>
      </c>
      <c r="AR27" s="119">
        <f t="shared" si="5"/>
        <v>4590</v>
      </c>
      <c r="AS27" s="119">
        <f t="shared" si="5"/>
        <v>4760</v>
      </c>
      <c r="AT27" s="119">
        <f t="shared" si="5"/>
        <v>4590</v>
      </c>
      <c r="AU27" s="119">
        <f t="shared" si="5"/>
        <v>4760</v>
      </c>
      <c r="AV27" s="119">
        <f t="shared" si="5"/>
        <v>4590</v>
      </c>
      <c r="AW27" s="119">
        <f t="shared" si="5"/>
        <v>4590</v>
      </c>
      <c r="AX27" s="119">
        <f t="shared" si="5"/>
        <v>4760</v>
      </c>
      <c r="AY27" s="119">
        <f t="shared" si="5"/>
        <v>5950</v>
      </c>
      <c r="AZ27" s="119">
        <f t="shared" si="5"/>
        <v>6120</v>
      </c>
      <c r="BA27" s="119">
        <f t="shared" si="5"/>
        <v>5950</v>
      </c>
    </row>
    <row r="28" spans="1:53" ht="10.7" customHeight="1" x14ac:dyDescent="0.2">
      <c r="A28" s="3">
        <v>2</v>
      </c>
      <c r="B28" s="119">
        <f t="shared" ref="B28" si="6">ROUND(B9*0.85,)</f>
        <v>10880</v>
      </c>
      <c r="C28" s="119">
        <f t="shared" ref="C28:BA28" si="7">ROUND(C9*0.85,)</f>
        <v>7650</v>
      </c>
      <c r="D28" s="119">
        <f t="shared" si="7"/>
        <v>7650</v>
      </c>
      <c r="E28" s="119">
        <f t="shared" si="7"/>
        <v>7310</v>
      </c>
      <c r="F28" s="119">
        <f t="shared" si="7"/>
        <v>7990</v>
      </c>
      <c r="G28" s="119">
        <f t="shared" si="7"/>
        <v>7990</v>
      </c>
      <c r="H28" s="119">
        <f t="shared" si="7"/>
        <v>7990</v>
      </c>
      <c r="I28" s="119">
        <f t="shared" si="7"/>
        <v>7990</v>
      </c>
      <c r="J28" s="119">
        <f t="shared" si="7"/>
        <v>7990</v>
      </c>
      <c r="K28" s="119">
        <f t="shared" si="7"/>
        <v>9350</v>
      </c>
      <c r="L28" s="119">
        <f t="shared" si="7"/>
        <v>9180</v>
      </c>
      <c r="M28" s="119">
        <f t="shared" si="7"/>
        <v>7310</v>
      </c>
      <c r="N28" s="119">
        <f t="shared" si="7"/>
        <v>7990</v>
      </c>
      <c r="O28" s="119">
        <f t="shared" si="7"/>
        <v>7990</v>
      </c>
      <c r="P28" s="119">
        <f t="shared" si="7"/>
        <v>7990</v>
      </c>
      <c r="Q28" s="119">
        <f t="shared" si="7"/>
        <v>7990</v>
      </c>
      <c r="R28" s="119">
        <f t="shared" si="7"/>
        <v>7990</v>
      </c>
      <c r="S28" s="119">
        <f t="shared" si="7"/>
        <v>7990</v>
      </c>
      <c r="T28" s="119">
        <f t="shared" si="7"/>
        <v>7990</v>
      </c>
      <c r="U28" s="119">
        <f t="shared" si="7"/>
        <v>7990</v>
      </c>
      <c r="V28" s="119">
        <f t="shared" si="7"/>
        <v>7990</v>
      </c>
      <c r="W28" s="119">
        <f t="shared" si="7"/>
        <v>7140</v>
      </c>
      <c r="X28" s="119">
        <f t="shared" si="7"/>
        <v>7140</v>
      </c>
      <c r="Y28" s="119">
        <f t="shared" si="7"/>
        <v>7990</v>
      </c>
      <c r="Z28" s="119">
        <f t="shared" si="7"/>
        <v>7140</v>
      </c>
      <c r="AA28" s="119">
        <f t="shared" si="7"/>
        <v>7140</v>
      </c>
      <c r="AB28" s="119">
        <f t="shared" si="7"/>
        <v>8840</v>
      </c>
      <c r="AC28" s="119">
        <f t="shared" si="7"/>
        <v>7140</v>
      </c>
      <c r="AD28" s="119">
        <f t="shared" si="7"/>
        <v>7140</v>
      </c>
      <c r="AE28" s="119">
        <f t="shared" si="7"/>
        <v>7140</v>
      </c>
      <c r="AF28" s="119">
        <f t="shared" si="7"/>
        <v>7310</v>
      </c>
      <c r="AG28" s="119">
        <f t="shared" si="7"/>
        <v>7140</v>
      </c>
      <c r="AH28" s="119">
        <f t="shared" si="7"/>
        <v>7310</v>
      </c>
      <c r="AI28" s="119">
        <f t="shared" si="7"/>
        <v>7140</v>
      </c>
      <c r="AJ28" s="119">
        <f t="shared" si="7"/>
        <v>7310</v>
      </c>
      <c r="AK28" s="119">
        <f t="shared" si="7"/>
        <v>7140</v>
      </c>
      <c r="AL28" s="119">
        <f t="shared" si="7"/>
        <v>7140</v>
      </c>
      <c r="AM28" s="119">
        <f t="shared" si="7"/>
        <v>6800</v>
      </c>
      <c r="AN28" s="119">
        <f t="shared" si="7"/>
        <v>5780</v>
      </c>
      <c r="AO28" s="119">
        <f t="shared" si="7"/>
        <v>5950</v>
      </c>
      <c r="AP28" s="119">
        <f t="shared" si="7"/>
        <v>5780</v>
      </c>
      <c r="AQ28" s="119">
        <f t="shared" si="7"/>
        <v>5950</v>
      </c>
      <c r="AR28" s="119">
        <f t="shared" si="7"/>
        <v>5780</v>
      </c>
      <c r="AS28" s="119">
        <f t="shared" si="7"/>
        <v>5950</v>
      </c>
      <c r="AT28" s="119">
        <f t="shared" si="7"/>
        <v>5780</v>
      </c>
      <c r="AU28" s="119">
        <f t="shared" si="7"/>
        <v>5950</v>
      </c>
      <c r="AV28" s="119">
        <f t="shared" si="7"/>
        <v>5780</v>
      </c>
      <c r="AW28" s="119">
        <f t="shared" si="7"/>
        <v>5780</v>
      </c>
      <c r="AX28" s="119">
        <f t="shared" si="7"/>
        <v>5950</v>
      </c>
      <c r="AY28" s="119">
        <f t="shared" si="7"/>
        <v>7140</v>
      </c>
      <c r="AZ28" s="119">
        <f t="shared" si="7"/>
        <v>7310</v>
      </c>
      <c r="BA28" s="119">
        <f t="shared" si="7"/>
        <v>7140</v>
      </c>
    </row>
    <row r="29" spans="1:53"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row>
    <row r="30" spans="1:53" ht="10.7" customHeight="1" x14ac:dyDescent="0.2">
      <c r="A30" s="3">
        <v>1</v>
      </c>
      <c r="B30" s="119">
        <f t="shared" ref="B30" si="8">ROUND(B11*0.85,)</f>
        <v>10965</v>
      </c>
      <c r="C30" s="119">
        <f t="shared" ref="C30:BA30" si="9">ROUND(C11*0.85,)</f>
        <v>7735</v>
      </c>
      <c r="D30" s="119">
        <f t="shared" si="9"/>
        <v>7735</v>
      </c>
      <c r="E30" s="119">
        <f t="shared" si="9"/>
        <v>7395</v>
      </c>
      <c r="F30" s="119">
        <f t="shared" si="9"/>
        <v>8075</v>
      </c>
      <c r="G30" s="119">
        <f t="shared" si="9"/>
        <v>8075</v>
      </c>
      <c r="H30" s="119">
        <f t="shared" si="9"/>
        <v>8075</v>
      </c>
      <c r="I30" s="119">
        <f t="shared" si="9"/>
        <v>8075</v>
      </c>
      <c r="J30" s="119">
        <f t="shared" si="9"/>
        <v>8075</v>
      </c>
      <c r="K30" s="119">
        <f t="shared" si="9"/>
        <v>9435</v>
      </c>
      <c r="L30" s="119">
        <f t="shared" si="9"/>
        <v>9265</v>
      </c>
      <c r="M30" s="119">
        <f t="shared" si="9"/>
        <v>7395</v>
      </c>
      <c r="N30" s="119">
        <f t="shared" si="9"/>
        <v>8075</v>
      </c>
      <c r="O30" s="119">
        <f t="shared" si="9"/>
        <v>8075</v>
      </c>
      <c r="P30" s="119">
        <f t="shared" si="9"/>
        <v>8075</v>
      </c>
      <c r="Q30" s="119">
        <f t="shared" si="9"/>
        <v>8075</v>
      </c>
      <c r="R30" s="119">
        <f t="shared" si="9"/>
        <v>8075</v>
      </c>
      <c r="S30" s="119">
        <f t="shared" si="9"/>
        <v>8075</v>
      </c>
      <c r="T30" s="119">
        <f t="shared" si="9"/>
        <v>8075</v>
      </c>
      <c r="U30" s="119">
        <f t="shared" si="9"/>
        <v>8075</v>
      </c>
      <c r="V30" s="119">
        <f t="shared" si="9"/>
        <v>8075</v>
      </c>
      <c r="W30" s="119">
        <f t="shared" si="9"/>
        <v>7225</v>
      </c>
      <c r="X30" s="119">
        <f t="shared" si="9"/>
        <v>7225</v>
      </c>
      <c r="Y30" s="119">
        <f t="shared" si="9"/>
        <v>8075</v>
      </c>
      <c r="Z30" s="119">
        <f t="shared" si="9"/>
        <v>7225</v>
      </c>
      <c r="AA30" s="119">
        <f t="shared" si="9"/>
        <v>7225</v>
      </c>
      <c r="AB30" s="119">
        <f t="shared" si="9"/>
        <v>8925</v>
      </c>
      <c r="AC30" s="119">
        <f t="shared" si="9"/>
        <v>7225</v>
      </c>
      <c r="AD30" s="119">
        <f t="shared" si="9"/>
        <v>7225</v>
      </c>
      <c r="AE30" s="119">
        <f t="shared" si="9"/>
        <v>7225</v>
      </c>
      <c r="AF30" s="119">
        <f t="shared" si="9"/>
        <v>7395</v>
      </c>
      <c r="AG30" s="119">
        <f t="shared" si="9"/>
        <v>7225</v>
      </c>
      <c r="AH30" s="119">
        <f t="shared" si="9"/>
        <v>7395</v>
      </c>
      <c r="AI30" s="119">
        <f t="shared" si="9"/>
        <v>7225</v>
      </c>
      <c r="AJ30" s="119">
        <f t="shared" si="9"/>
        <v>7395</v>
      </c>
      <c r="AK30" s="119">
        <f t="shared" si="9"/>
        <v>7225</v>
      </c>
      <c r="AL30" s="119">
        <f t="shared" si="9"/>
        <v>7225</v>
      </c>
      <c r="AM30" s="119">
        <f t="shared" si="9"/>
        <v>6885</v>
      </c>
      <c r="AN30" s="119">
        <f t="shared" si="9"/>
        <v>5865</v>
      </c>
      <c r="AO30" s="119">
        <f t="shared" si="9"/>
        <v>6035</v>
      </c>
      <c r="AP30" s="119">
        <f t="shared" si="9"/>
        <v>5865</v>
      </c>
      <c r="AQ30" s="119">
        <f t="shared" si="9"/>
        <v>6035</v>
      </c>
      <c r="AR30" s="119">
        <f t="shared" si="9"/>
        <v>5865</v>
      </c>
      <c r="AS30" s="119">
        <f t="shared" si="9"/>
        <v>6035</v>
      </c>
      <c r="AT30" s="119">
        <f t="shared" si="9"/>
        <v>5865</v>
      </c>
      <c r="AU30" s="119">
        <f t="shared" si="9"/>
        <v>6035</v>
      </c>
      <c r="AV30" s="119">
        <f t="shared" si="9"/>
        <v>5865</v>
      </c>
      <c r="AW30" s="119">
        <f t="shared" si="9"/>
        <v>5865</v>
      </c>
      <c r="AX30" s="119">
        <f t="shared" si="9"/>
        <v>6035</v>
      </c>
      <c r="AY30" s="119">
        <f t="shared" si="9"/>
        <v>7225</v>
      </c>
      <c r="AZ30" s="119">
        <f t="shared" si="9"/>
        <v>7395</v>
      </c>
      <c r="BA30" s="119">
        <f t="shared" si="9"/>
        <v>7225</v>
      </c>
    </row>
    <row r="31" spans="1:53" ht="10.7" customHeight="1" x14ac:dyDescent="0.2">
      <c r="A31" s="3">
        <v>2</v>
      </c>
      <c r="B31" s="119">
        <f t="shared" ref="B31" si="10">ROUND(B12*0.85,)</f>
        <v>12155</v>
      </c>
      <c r="C31" s="119">
        <f t="shared" ref="C31:BA31" si="11">ROUND(C12*0.85,)</f>
        <v>8925</v>
      </c>
      <c r="D31" s="119">
        <f t="shared" si="11"/>
        <v>8925</v>
      </c>
      <c r="E31" s="119">
        <f t="shared" si="11"/>
        <v>8585</v>
      </c>
      <c r="F31" s="119">
        <f t="shared" si="11"/>
        <v>9265</v>
      </c>
      <c r="G31" s="119">
        <f t="shared" si="11"/>
        <v>9265</v>
      </c>
      <c r="H31" s="119">
        <f t="shared" si="11"/>
        <v>9265</v>
      </c>
      <c r="I31" s="119">
        <f t="shared" si="11"/>
        <v>9265</v>
      </c>
      <c r="J31" s="119">
        <f t="shared" si="11"/>
        <v>9265</v>
      </c>
      <c r="K31" s="119">
        <f t="shared" si="11"/>
        <v>10625</v>
      </c>
      <c r="L31" s="119">
        <f t="shared" si="11"/>
        <v>10455</v>
      </c>
      <c r="M31" s="119">
        <f t="shared" si="11"/>
        <v>8585</v>
      </c>
      <c r="N31" s="119">
        <f t="shared" si="11"/>
        <v>9265</v>
      </c>
      <c r="O31" s="119">
        <f t="shared" si="11"/>
        <v>9265</v>
      </c>
      <c r="P31" s="119">
        <f t="shared" si="11"/>
        <v>9265</v>
      </c>
      <c r="Q31" s="119">
        <f t="shared" si="11"/>
        <v>9265</v>
      </c>
      <c r="R31" s="119">
        <f t="shared" si="11"/>
        <v>9265</v>
      </c>
      <c r="S31" s="119">
        <f t="shared" si="11"/>
        <v>9265</v>
      </c>
      <c r="T31" s="119">
        <f t="shared" si="11"/>
        <v>9265</v>
      </c>
      <c r="U31" s="119">
        <f t="shared" si="11"/>
        <v>9265</v>
      </c>
      <c r="V31" s="119">
        <f t="shared" si="11"/>
        <v>9265</v>
      </c>
      <c r="W31" s="119">
        <f t="shared" si="11"/>
        <v>8415</v>
      </c>
      <c r="X31" s="119">
        <f t="shared" si="11"/>
        <v>8415</v>
      </c>
      <c r="Y31" s="119">
        <f t="shared" si="11"/>
        <v>9265</v>
      </c>
      <c r="Z31" s="119">
        <f t="shared" si="11"/>
        <v>8415</v>
      </c>
      <c r="AA31" s="119">
        <f t="shared" si="11"/>
        <v>8415</v>
      </c>
      <c r="AB31" s="119">
        <f t="shared" si="11"/>
        <v>10115</v>
      </c>
      <c r="AC31" s="119">
        <f t="shared" si="11"/>
        <v>8415</v>
      </c>
      <c r="AD31" s="119">
        <f t="shared" si="11"/>
        <v>8415</v>
      </c>
      <c r="AE31" s="119">
        <f t="shared" si="11"/>
        <v>8415</v>
      </c>
      <c r="AF31" s="119">
        <f t="shared" si="11"/>
        <v>8585</v>
      </c>
      <c r="AG31" s="119">
        <f t="shared" si="11"/>
        <v>8415</v>
      </c>
      <c r="AH31" s="119">
        <f t="shared" si="11"/>
        <v>8585</v>
      </c>
      <c r="AI31" s="119">
        <f t="shared" si="11"/>
        <v>8415</v>
      </c>
      <c r="AJ31" s="119">
        <f t="shared" si="11"/>
        <v>8585</v>
      </c>
      <c r="AK31" s="119">
        <f t="shared" si="11"/>
        <v>8415</v>
      </c>
      <c r="AL31" s="119">
        <f t="shared" si="11"/>
        <v>8415</v>
      </c>
      <c r="AM31" s="119">
        <f t="shared" si="11"/>
        <v>8075</v>
      </c>
      <c r="AN31" s="119">
        <f t="shared" si="11"/>
        <v>7055</v>
      </c>
      <c r="AO31" s="119">
        <f t="shared" si="11"/>
        <v>7225</v>
      </c>
      <c r="AP31" s="119">
        <f t="shared" si="11"/>
        <v>7055</v>
      </c>
      <c r="AQ31" s="119">
        <f t="shared" si="11"/>
        <v>7225</v>
      </c>
      <c r="AR31" s="119">
        <f t="shared" si="11"/>
        <v>7055</v>
      </c>
      <c r="AS31" s="119">
        <f t="shared" si="11"/>
        <v>7225</v>
      </c>
      <c r="AT31" s="119">
        <f t="shared" si="11"/>
        <v>7055</v>
      </c>
      <c r="AU31" s="119">
        <f t="shared" si="11"/>
        <v>7225</v>
      </c>
      <c r="AV31" s="119">
        <f t="shared" si="11"/>
        <v>7055</v>
      </c>
      <c r="AW31" s="119">
        <f t="shared" si="11"/>
        <v>7055</v>
      </c>
      <c r="AX31" s="119">
        <f t="shared" si="11"/>
        <v>7225</v>
      </c>
      <c r="AY31" s="119">
        <f t="shared" si="11"/>
        <v>8415</v>
      </c>
      <c r="AZ31" s="119">
        <f t="shared" si="11"/>
        <v>8585</v>
      </c>
      <c r="BA31" s="119">
        <f t="shared" si="11"/>
        <v>8415</v>
      </c>
    </row>
    <row r="32" spans="1:53"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row>
    <row r="33" spans="1:53" ht="10.7" customHeight="1" x14ac:dyDescent="0.2">
      <c r="A33" s="3">
        <v>1</v>
      </c>
      <c r="B33" s="119">
        <f t="shared" ref="B33" si="12">ROUND(B14*0.85,)</f>
        <v>12665</v>
      </c>
      <c r="C33" s="119">
        <f t="shared" ref="C33:BA33" si="13">ROUND(C14*0.85,)</f>
        <v>9435</v>
      </c>
      <c r="D33" s="119">
        <f t="shared" si="13"/>
        <v>9435</v>
      </c>
      <c r="E33" s="119">
        <f t="shared" si="13"/>
        <v>9095</v>
      </c>
      <c r="F33" s="119">
        <f t="shared" si="13"/>
        <v>9775</v>
      </c>
      <c r="G33" s="119">
        <f t="shared" si="13"/>
        <v>9775</v>
      </c>
      <c r="H33" s="119">
        <f t="shared" si="13"/>
        <v>9775</v>
      </c>
      <c r="I33" s="119">
        <f t="shared" si="13"/>
        <v>9775</v>
      </c>
      <c r="J33" s="119">
        <f t="shared" si="13"/>
        <v>9775</v>
      </c>
      <c r="K33" s="119">
        <f t="shared" si="13"/>
        <v>11135</v>
      </c>
      <c r="L33" s="119">
        <f t="shared" si="13"/>
        <v>10965</v>
      </c>
      <c r="M33" s="119">
        <f t="shared" si="13"/>
        <v>9095</v>
      </c>
      <c r="N33" s="119">
        <f t="shared" si="13"/>
        <v>9775</v>
      </c>
      <c r="O33" s="119">
        <f t="shared" si="13"/>
        <v>9775</v>
      </c>
      <c r="P33" s="119">
        <f t="shared" si="13"/>
        <v>9775</v>
      </c>
      <c r="Q33" s="119">
        <f t="shared" si="13"/>
        <v>9775</v>
      </c>
      <c r="R33" s="119">
        <f t="shared" si="13"/>
        <v>9775</v>
      </c>
      <c r="S33" s="119">
        <f t="shared" si="13"/>
        <v>9775</v>
      </c>
      <c r="T33" s="119">
        <f t="shared" si="13"/>
        <v>9775</v>
      </c>
      <c r="U33" s="119">
        <f t="shared" si="13"/>
        <v>9775</v>
      </c>
      <c r="V33" s="119">
        <f t="shared" si="13"/>
        <v>9775</v>
      </c>
      <c r="W33" s="119">
        <f t="shared" si="13"/>
        <v>8925</v>
      </c>
      <c r="X33" s="119">
        <f t="shared" si="13"/>
        <v>8925</v>
      </c>
      <c r="Y33" s="119">
        <f t="shared" si="13"/>
        <v>9775</v>
      </c>
      <c r="Z33" s="119">
        <f t="shared" si="13"/>
        <v>8925</v>
      </c>
      <c r="AA33" s="119">
        <f t="shared" si="13"/>
        <v>8925</v>
      </c>
      <c r="AB33" s="119">
        <f t="shared" si="13"/>
        <v>10625</v>
      </c>
      <c r="AC33" s="119">
        <f t="shared" si="13"/>
        <v>8925</v>
      </c>
      <c r="AD33" s="119">
        <f t="shared" si="13"/>
        <v>8925</v>
      </c>
      <c r="AE33" s="119">
        <f t="shared" si="13"/>
        <v>8925</v>
      </c>
      <c r="AF33" s="119">
        <f t="shared" si="13"/>
        <v>9095</v>
      </c>
      <c r="AG33" s="119">
        <f t="shared" si="13"/>
        <v>8925</v>
      </c>
      <c r="AH33" s="119">
        <f t="shared" si="13"/>
        <v>9095</v>
      </c>
      <c r="AI33" s="119">
        <f t="shared" si="13"/>
        <v>8925</v>
      </c>
      <c r="AJ33" s="119">
        <f t="shared" si="13"/>
        <v>9095</v>
      </c>
      <c r="AK33" s="119">
        <f t="shared" si="13"/>
        <v>8925</v>
      </c>
      <c r="AL33" s="119">
        <f t="shared" si="13"/>
        <v>8925</v>
      </c>
      <c r="AM33" s="119">
        <f t="shared" si="13"/>
        <v>8585</v>
      </c>
      <c r="AN33" s="119">
        <f t="shared" si="13"/>
        <v>7565</v>
      </c>
      <c r="AO33" s="119">
        <f t="shared" si="13"/>
        <v>7735</v>
      </c>
      <c r="AP33" s="119">
        <f t="shared" si="13"/>
        <v>7565</v>
      </c>
      <c r="AQ33" s="119">
        <f t="shared" si="13"/>
        <v>7735</v>
      </c>
      <c r="AR33" s="119">
        <f t="shared" si="13"/>
        <v>7565</v>
      </c>
      <c r="AS33" s="119">
        <f t="shared" si="13"/>
        <v>7735</v>
      </c>
      <c r="AT33" s="119">
        <f t="shared" si="13"/>
        <v>7565</v>
      </c>
      <c r="AU33" s="119">
        <f t="shared" si="13"/>
        <v>7735</v>
      </c>
      <c r="AV33" s="119">
        <f t="shared" si="13"/>
        <v>7565</v>
      </c>
      <c r="AW33" s="119">
        <f t="shared" si="13"/>
        <v>7565</v>
      </c>
      <c r="AX33" s="119">
        <f t="shared" si="13"/>
        <v>7735</v>
      </c>
      <c r="AY33" s="119">
        <f t="shared" si="13"/>
        <v>8925</v>
      </c>
      <c r="AZ33" s="119">
        <f t="shared" si="13"/>
        <v>9095</v>
      </c>
      <c r="BA33" s="119">
        <f t="shared" si="13"/>
        <v>8925</v>
      </c>
    </row>
    <row r="34" spans="1:53" ht="10.7" customHeight="1" x14ac:dyDescent="0.2">
      <c r="A34" s="3">
        <v>2</v>
      </c>
      <c r="B34" s="119">
        <f t="shared" ref="B34" si="14">ROUND(B15*0.85,)</f>
        <v>13855</v>
      </c>
      <c r="C34" s="119">
        <f t="shared" ref="C34:BA34" si="15">ROUND(C15*0.85,)</f>
        <v>10625</v>
      </c>
      <c r="D34" s="119">
        <f t="shared" si="15"/>
        <v>10625</v>
      </c>
      <c r="E34" s="119">
        <f t="shared" si="15"/>
        <v>10285</v>
      </c>
      <c r="F34" s="119">
        <f t="shared" si="15"/>
        <v>10965</v>
      </c>
      <c r="G34" s="119">
        <f t="shared" si="15"/>
        <v>10965</v>
      </c>
      <c r="H34" s="119">
        <f t="shared" si="15"/>
        <v>10965</v>
      </c>
      <c r="I34" s="119">
        <f t="shared" si="15"/>
        <v>10965</v>
      </c>
      <c r="J34" s="119">
        <f t="shared" si="15"/>
        <v>10965</v>
      </c>
      <c r="K34" s="119">
        <f t="shared" si="15"/>
        <v>12325</v>
      </c>
      <c r="L34" s="119">
        <f t="shared" si="15"/>
        <v>12155</v>
      </c>
      <c r="M34" s="119">
        <f t="shared" si="15"/>
        <v>10285</v>
      </c>
      <c r="N34" s="119">
        <f t="shared" si="15"/>
        <v>10965</v>
      </c>
      <c r="O34" s="119">
        <f t="shared" si="15"/>
        <v>10965</v>
      </c>
      <c r="P34" s="119">
        <f t="shared" si="15"/>
        <v>10965</v>
      </c>
      <c r="Q34" s="119">
        <f t="shared" si="15"/>
        <v>10965</v>
      </c>
      <c r="R34" s="119">
        <f t="shared" si="15"/>
        <v>10965</v>
      </c>
      <c r="S34" s="119">
        <f t="shared" si="15"/>
        <v>10965</v>
      </c>
      <c r="T34" s="119">
        <f t="shared" si="15"/>
        <v>10965</v>
      </c>
      <c r="U34" s="119">
        <f t="shared" si="15"/>
        <v>10965</v>
      </c>
      <c r="V34" s="119">
        <f t="shared" si="15"/>
        <v>10965</v>
      </c>
      <c r="W34" s="119">
        <f t="shared" si="15"/>
        <v>10115</v>
      </c>
      <c r="X34" s="119">
        <f t="shared" si="15"/>
        <v>10115</v>
      </c>
      <c r="Y34" s="119">
        <f t="shared" si="15"/>
        <v>10965</v>
      </c>
      <c r="Z34" s="119">
        <f t="shared" si="15"/>
        <v>10115</v>
      </c>
      <c r="AA34" s="119">
        <f t="shared" si="15"/>
        <v>10115</v>
      </c>
      <c r="AB34" s="119">
        <f t="shared" si="15"/>
        <v>11815</v>
      </c>
      <c r="AC34" s="119">
        <f t="shared" si="15"/>
        <v>10115</v>
      </c>
      <c r="AD34" s="119">
        <f t="shared" si="15"/>
        <v>10115</v>
      </c>
      <c r="AE34" s="119">
        <f t="shared" si="15"/>
        <v>10115</v>
      </c>
      <c r="AF34" s="119">
        <f t="shared" si="15"/>
        <v>10285</v>
      </c>
      <c r="AG34" s="119">
        <f t="shared" si="15"/>
        <v>10115</v>
      </c>
      <c r="AH34" s="119">
        <f t="shared" si="15"/>
        <v>10285</v>
      </c>
      <c r="AI34" s="119">
        <f t="shared" si="15"/>
        <v>10115</v>
      </c>
      <c r="AJ34" s="119">
        <f t="shared" si="15"/>
        <v>10285</v>
      </c>
      <c r="AK34" s="119">
        <f t="shared" si="15"/>
        <v>10115</v>
      </c>
      <c r="AL34" s="119">
        <f t="shared" si="15"/>
        <v>10115</v>
      </c>
      <c r="AM34" s="119">
        <f t="shared" si="15"/>
        <v>9775</v>
      </c>
      <c r="AN34" s="119">
        <f t="shared" si="15"/>
        <v>8755</v>
      </c>
      <c r="AO34" s="119">
        <f t="shared" si="15"/>
        <v>8925</v>
      </c>
      <c r="AP34" s="119">
        <f t="shared" si="15"/>
        <v>8755</v>
      </c>
      <c r="AQ34" s="119">
        <f t="shared" si="15"/>
        <v>8925</v>
      </c>
      <c r="AR34" s="119">
        <f t="shared" si="15"/>
        <v>8755</v>
      </c>
      <c r="AS34" s="119">
        <f t="shared" si="15"/>
        <v>8925</v>
      </c>
      <c r="AT34" s="119">
        <f t="shared" si="15"/>
        <v>8755</v>
      </c>
      <c r="AU34" s="119">
        <f t="shared" si="15"/>
        <v>8925</v>
      </c>
      <c r="AV34" s="119">
        <f t="shared" si="15"/>
        <v>8755</v>
      </c>
      <c r="AW34" s="119">
        <f t="shared" si="15"/>
        <v>8755</v>
      </c>
      <c r="AX34" s="119">
        <f t="shared" si="15"/>
        <v>8925</v>
      </c>
      <c r="AY34" s="119">
        <f t="shared" si="15"/>
        <v>10115</v>
      </c>
      <c r="AZ34" s="119">
        <f t="shared" si="15"/>
        <v>10285</v>
      </c>
      <c r="BA34" s="119">
        <f t="shared" si="15"/>
        <v>10115</v>
      </c>
    </row>
    <row r="35" spans="1:53"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row>
    <row r="36" spans="1:53" ht="10.7" customHeight="1" x14ac:dyDescent="0.2">
      <c r="A36" s="3">
        <v>1</v>
      </c>
      <c r="B36" s="119">
        <f t="shared" ref="B36" si="16">ROUND(B17*0.85,)</f>
        <v>13515</v>
      </c>
      <c r="C36" s="119">
        <f t="shared" ref="C36:BA36" si="17">ROUND(C17*0.85,)</f>
        <v>10285</v>
      </c>
      <c r="D36" s="119">
        <f t="shared" si="17"/>
        <v>10285</v>
      </c>
      <c r="E36" s="119">
        <f t="shared" si="17"/>
        <v>9945</v>
      </c>
      <c r="F36" s="119">
        <f t="shared" si="17"/>
        <v>10625</v>
      </c>
      <c r="G36" s="119">
        <f t="shared" si="17"/>
        <v>10625</v>
      </c>
      <c r="H36" s="119">
        <f t="shared" si="17"/>
        <v>10625</v>
      </c>
      <c r="I36" s="119">
        <f t="shared" si="17"/>
        <v>10625</v>
      </c>
      <c r="J36" s="119">
        <f t="shared" si="17"/>
        <v>10625</v>
      </c>
      <c r="K36" s="119">
        <f t="shared" si="17"/>
        <v>11985</v>
      </c>
      <c r="L36" s="119">
        <f t="shared" si="17"/>
        <v>11815</v>
      </c>
      <c r="M36" s="119">
        <f t="shared" si="17"/>
        <v>9945</v>
      </c>
      <c r="N36" s="119">
        <f t="shared" si="17"/>
        <v>10625</v>
      </c>
      <c r="O36" s="119">
        <f t="shared" si="17"/>
        <v>10625</v>
      </c>
      <c r="P36" s="119">
        <f t="shared" si="17"/>
        <v>10625</v>
      </c>
      <c r="Q36" s="119">
        <f t="shared" si="17"/>
        <v>10625</v>
      </c>
      <c r="R36" s="119">
        <f t="shared" si="17"/>
        <v>10625</v>
      </c>
      <c r="S36" s="119">
        <f t="shared" si="17"/>
        <v>10625</v>
      </c>
      <c r="T36" s="119">
        <f t="shared" si="17"/>
        <v>10625</v>
      </c>
      <c r="U36" s="119">
        <f t="shared" si="17"/>
        <v>10625</v>
      </c>
      <c r="V36" s="119">
        <f t="shared" si="17"/>
        <v>10625</v>
      </c>
      <c r="W36" s="119">
        <f t="shared" si="17"/>
        <v>9775</v>
      </c>
      <c r="X36" s="119">
        <f t="shared" si="17"/>
        <v>9775</v>
      </c>
      <c r="Y36" s="119">
        <f t="shared" si="17"/>
        <v>10625</v>
      </c>
      <c r="Z36" s="119">
        <f t="shared" si="17"/>
        <v>9775</v>
      </c>
      <c r="AA36" s="119">
        <f t="shared" si="17"/>
        <v>9775</v>
      </c>
      <c r="AB36" s="119">
        <f t="shared" si="17"/>
        <v>11475</v>
      </c>
      <c r="AC36" s="119">
        <f t="shared" si="17"/>
        <v>9775</v>
      </c>
      <c r="AD36" s="119">
        <f t="shared" si="17"/>
        <v>9775</v>
      </c>
      <c r="AE36" s="119">
        <f t="shared" si="17"/>
        <v>9775</v>
      </c>
      <c r="AF36" s="119">
        <f t="shared" si="17"/>
        <v>9945</v>
      </c>
      <c r="AG36" s="119">
        <f t="shared" si="17"/>
        <v>9775</v>
      </c>
      <c r="AH36" s="119">
        <f t="shared" si="17"/>
        <v>9945</v>
      </c>
      <c r="AI36" s="119">
        <f t="shared" si="17"/>
        <v>9775</v>
      </c>
      <c r="AJ36" s="119">
        <f t="shared" si="17"/>
        <v>9945</v>
      </c>
      <c r="AK36" s="119">
        <f t="shared" si="17"/>
        <v>9775</v>
      </c>
      <c r="AL36" s="119">
        <f t="shared" si="17"/>
        <v>9775</v>
      </c>
      <c r="AM36" s="119">
        <f t="shared" si="17"/>
        <v>9435</v>
      </c>
      <c r="AN36" s="119">
        <f t="shared" si="17"/>
        <v>8415</v>
      </c>
      <c r="AO36" s="119">
        <f t="shared" si="17"/>
        <v>8585</v>
      </c>
      <c r="AP36" s="119">
        <f t="shared" si="17"/>
        <v>8415</v>
      </c>
      <c r="AQ36" s="119">
        <f t="shared" si="17"/>
        <v>8585</v>
      </c>
      <c r="AR36" s="119">
        <f t="shared" si="17"/>
        <v>8415</v>
      </c>
      <c r="AS36" s="119">
        <f t="shared" si="17"/>
        <v>8585</v>
      </c>
      <c r="AT36" s="119">
        <f t="shared" si="17"/>
        <v>8415</v>
      </c>
      <c r="AU36" s="119">
        <f t="shared" si="17"/>
        <v>8585</v>
      </c>
      <c r="AV36" s="119">
        <f t="shared" si="17"/>
        <v>8415</v>
      </c>
      <c r="AW36" s="119">
        <f t="shared" si="17"/>
        <v>8415</v>
      </c>
      <c r="AX36" s="119">
        <f t="shared" si="17"/>
        <v>8585</v>
      </c>
      <c r="AY36" s="119">
        <f t="shared" si="17"/>
        <v>9775</v>
      </c>
      <c r="AZ36" s="119">
        <f t="shared" si="17"/>
        <v>9945</v>
      </c>
      <c r="BA36" s="119">
        <f t="shared" si="17"/>
        <v>9775</v>
      </c>
    </row>
    <row r="37" spans="1:53" ht="10.7" customHeight="1" x14ac:dyDescent="0.2">
      <c r="A37" s="3">
        <v>2</v>
      </c>
      <c r="B37" s="119">
        <f t="shared" ref="B37" si="18">ROUND(B18*0.85,)</f>
        <v>14705</v>
      </c>
      <c r="C37" s="119">
        <f t="shared" ref="C37:BA37" si="19">ROUND(C18*0.85,)</f>
        <v>11475</v>
      </c>
      <c r="D37" s="119">
        <f t="shared" si="19"/>
        <v>11475</v>
      </c>
      <c r="E37" s="119">
        <f t="shared" si="19"/>
        <v>11135</v>
      </c>
      <c r="F37" s="119">
        <f t="shared" si="19"/>
        <v>11815</v>
      </c>
      <c r="G37" s="119">
        <f t="shared" si="19"/>
        <v>11815</v>
      </c>
      <c r="H37" s="119">
        <f t="shared" si="19"/>
        <v>11815</v>
      </c>
      <c r="I37" s="119">
        <f t="shared" si="19"/>
        <v>11815</v>
      </c>
      <c r="J37" s="119">
        <f t="shared" si="19"/>
        <v>11815</v>
      </c>
      <c r="K37" s="119">
        <f t="shared" si="19"/>
        <v>13175</v>
      </c>
      <c r="L37" s="119">
        <f t="shared" si="19"/>
        <v>13005</v>
      </c>
      <c r="M37" s="119">
        <f t="shared" si="19"/>
        <v>11135</v>
      </c>
      <c r="N37" s="119">
        <f t="shared" si="19"/>
        <v>11815</v>
      </c>
      <c r="O37" s="119">
        <f t="shared" si="19"/>
        <v>11815</v>
      </c>
      <c r="P37" s="119">
        <f t="shared" si="19"/>
        <v>11815</v>
      </c>
      <c r="Q37" s="119">
        <f t="shared" si="19"/>
        <v>11815</v>
      </c>
      <c r="R37" s="119">
        <f t="shared" si="19"/>
        <v>11815</v>
      </c>
      <c r="S37" s="119">
        <f t="shared" si="19"/>
        <v>11815</v>
      </c>
      <c r="T37" s="119">
        <f t="shared" si="19"/>
        <v>11815</v>
      </c>
      <c r="U37" s="119">
        <f t="shared" si="19"/>
        <v>11815</v>
      </c>
      <c r="V37" s="119">
        <f t="shared" si="19"/>
        <v>11815</v>
      </c>
      <c r="W37" s="119">
        <f t="shared" si="19"/>
        <v>10965</v>
      </c>
      <c r="X37" s="119">
        <f t="shared" si="19"/>
        <v>10965</v>
      </c>
      <c r="Y37" s="119">
        <f t="shared" si="19"/>
        <v>11815</v>
      </c>
      <c r="Z37" s="119">
        <f t="shared" si="19"/>
        <v>10965</v>
      </c>
      <c r="AA37" s="119">
        <f t="shared" si="19"/>
        <v>10965</v>
      </c>
      <c r="AB37" s="119">
        <f t="shared" si="19"/>
        <v>12665</v>
      </c>
      <c r="AC37" s="119">
        <f t="shared" si="19"/>
        <v>10965</v>
      </c>
      <c r="AD37" s="119">
        <f t="shared" si="19"/>
        <v>10965</v>
      </c>
      <c r="AE37" s="119">
        <f t="shared" si="19"/>
        <v>10965</v>
      </c>
      <c r="AF37" s="119">
        <f t="shared" si="19"/>
        <v>11135</v>
      </c>
      <c r="AG37" s="119">
        <f t="shared" si="19"/>
        <v>10965</v>
      </c>
      <c r="AH37" s="119">
        <f t="shared" si="19"/>
        <v>11135</v>
      </c>
      <c r="AI37" s="119">
        <f t="shared" si="19"/>
        <v>10965</v>
      </c>
      <c r="AJ37" s="119">
        <f t="shared" si="19"/>
        <v>11135</v>
      </c>
      <c r="AK37" s="119">
        <f t="shared" si="19"/>
        <v>10965</v>
      </c>
      <c r="AL37" s="119">
        <f t="shared" si="19"/>
        <v>10965</v>
      </c>
      <c r="AM37" s="119">
        <f t="shared" si="19"/>
        <v>10625</v>
      </c>
      <c r="AN37" s="119">
        <f t="shared" si="19"/>
        <v>9605</v>
      </c>
      <c r="AO37" s="119">
        <f t="shared" si="19"/>
        <v>9775</v>
      </c>
      <c r="AP37" s="119">
        <f t="shared" si="19"/>
        <v>9605</v>
      </c>
      <c r="AQ37" s="119">
        <f t="shared" si="19"/>
        <v>9775</v>
      </c>
      <c r="AR37" s="119">
        <f t="shared" si="19"/>
        <v>9605</v>
      </c>
      <c r="AS37" s="119">
        <f t="shared" si="19"/>
        <v>9775</v>
      </c>
      <c r="AT37" s="119">
        <f t="shared" si="19"/>
        <v>9605</v>
      </c>
      <c r="AU37" s="119">
        <f t="shared" si="19"/>
        <v>9775</v>
      </c>
      <c r="AV37" s="119">
        <f t="shared" si="19"/>
        <v>9605</v>
      </c>
      <c r="AW37" s="119">
        <f t="shared" si="19"/>
        <v>9605</v>
      </c>
      <c r="AX37" s="119">
        <f t="shared" si="19"/>
        <v>9775</v>
      </c>
      <c r="AY37" s="119">
        <f t="shared" si="19"/>
        <v>10965</v>
      </c>
      <c r="AZ37" s="119">
        <f t="shared" si="19"/>
        <v>11135</v>
      </c>
      <c r="BA37" s="119">
        <f t="shared" si="19"/>
        <v>10965</v>
      </c>
    </row>
    <row r="38" spans="1:53"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ht="10.7" customHeight="1" x14ac:dyDescent="0.2">
      <c r="A39" s="3">
        <v>1</v>
      </c>
      <c r="B39" s="119">
        <f t="shared" ref="B39" si="20">ROUND(B20*0.85,)</f>
        <v>15725</v>
      </c>
      <c r="C39" s="119">
        <f t="shared" ref="C39:BA39" si="21">ROUND(C20*0.85,)</f>
        <v>11560</v>
      </c>
      <c r="D39" s="119">
        <f t="shared" si="21"/>
        <v>11560</v>
      </c>
      <c r="E39" s="119">
        <f t="shared" si="21"/>
        <v>11220</v>
      </c>
      <c r="F39" s="119">
        <f t="shared" si="21"/>
        <v>11900</v>
      </c>
      <c r="G39" s="119">
        <f t="shared" si="21"/>
        <v>11900</v>
      </c>
      <c r="H39" s="119">
        <f t="shared" si="21"/>
        <v>11900</v>
      </c>
      <c r="I39" s="119">
        <f t="shared" si="21"/>
        <v>11900</v>
      </c>
      <c r="J39" s="119">
        <f t="shared" si="21"/>
        <v>11900</v>
      </c>
      <c r="K39" s="119">
        <f t="shared" si="21"/>
        <v>13260</v>
      </c>
      <c r="L39" s="119">
        <f t="shared" si="21"/>
        <v>13090</v>
      </c>
      <c r="M39" s="119">
        <f t="shared" si="21"/>
        <v>11220</v>
      </c>
      <c r="N39" s="119">
        <f t="shared" si="21"/>
        <v>11900</v>
      </c>
      <c r="O39" s="119">
        <f t="shared" si="21"/>
        <v>11900</v>
      </c>
      <c r="P39" s="119">
        <f t="shared" si="21"/>
        <v>11900</v>
      </c>
      <c r="Q39" s="119">
        <f t="shared" si="21"/>
        <v>11900</v>
      </c>
      <c r="R39" s="119">
        <f t="shared" si="21"/>
        <v>11900</v>
      </c>
      <c r="S39" s="119">
        <f t="shared" si="21"/>
        <v>11900</v>
      </c>
      <c r="T39" s="119">
        <f t="shared" si="21"/>
        <v>11900</v>
      </c>
      <c r="U39" s="119">
        <f t="shared" si="21"/>
        <v>11900</v>
      </c>
      <c r="V39" s="119">
        <f t="shared" si="21"/>
        <v>11900</v>
      </c>
      <c r="W39" s="119">
        <f t="shared" si="21"/>
        <v>11050</v>
      </c>
      <c r="X39" s="119">
        <f t="shared" si="21"/>
        <v>11050</v>
      </c>
      <c r="Y39" s="119">
        <f t="shared" si="21"/>
        <v>11900</v>
      </c>
      <c r="Z39" s="119">
        <f t="shared" si="21"/>
        <v>11050</v>
      </c>
      <c r="AA39" s="119">
        <f t="shared" si="21"/>
        <v>11050</v>
      </c>
      <c r="AB39" s="119">
        <f t="shared" si="21"/>
        <v>12750</v>
      </c>
      <c r="AC39" s="119">
        <f t="shared" si="21"/>
        <v>11050</v>
      </c>
      <c r="AD39" s="119">
        <f t="shared" si="21"/>
        <v>11050</v>
      </c>
      <c r="AE39" s="119">
        <f t="shared" si="21"/>
        <v>11050</v>
      </c>
      <c r="AF39" s="119">
        <f t="shared" si="21"/>
        <v>11220</v>
      </c>
      <c r="AG39" s="119">
        <f t="shared" si="21"/>
        <v>11050</v>
      </c>
      <c r="AH39" s="119">
        <f t="shared" si="21"/>
        <v>11220</v>
      </c>
      <c r="AI39" s="119">
        <f t="shared" si="21"/>
        <v>11050</v>
      </c>
      <c r="AJ39" s="119">
        <f t="shared" si="21"/>
        <v>11220</v>
      </c>
      <c r="AK39" s="119">
        <f t="shared" si="21"/>
        <v>11050</v>
      </c>
      <c r="AL39" s="119">
        <f t="shared" si="21"/>
        <v>11050</v>
      </c>
      <c r="AM39" s="119">
        <f t="shared" si="21"/>
        <v>10710</v>
      </c>
      <c r="AN39" s="119">
        <f t="shared" si="21"/>
        <v>9690</v>
      </c>
      <c r="AO39" s="119">
        <f t="shared" si="21"/>
        <v>9860</v>
      </c>
      <c r="AP39" s="119">
        <f t="shared" si="21"/>
        <v>9690</v>
      </c>
      <c r="AQ39" s="119">
        <f t="shared" si="21"/>
        <v>9860</v>
      </c>
      <c r="AR39" s="119">
        <f t="shared" si="21"/>
        <v>9690</v>
      </c>
      <c r="AS39" s="119">
        <f t="shared" si="21"/>
        <v>9860</v>
      </c>
      <c r="AT39" s="119">
        <f t="shared" si="21"/>
        <v>9690</v>
      </c>
      <c r="AU39" s="119">
        <f t="shared" si="21"/>
        <v>9860</v>
      </c>
      <c r="AV39" s="119">
        <f t="shared" si="21"/>
        <v>9690</v>
      </c>
      <c r="AW39" s="119">
        <f t="shared" si="21"/>
        <v>9690</v>
      </c>
      <c r="AX39" s="119">
        <f t="shared" si="21"/>
        <v>9860</v>
      </c>
      <c r="AY39" s="119">
        <f t="shared" si="21"/>
        <v>11050</v>
      </c>
      <c r="AZ39" s="119">
        <f t="shared" si="21"/>
        <v>11220</v>
      </c>
      <c r="BA39" s="119">
        <f t="shared" si="21"/>
        <v>11050</v>
      </c>
    </row>
    <row r="40" spans="1:53" ht="10.7" customHeight="1" x14ac:dyDescent="0.2">
      <c r="A40" s="3">
        <v>2</v>
      </c>
      <c r="B40" s="119">
        <f t="shared" ref="B40" si="22">ROUND(B21*0.85,)</f>
        <v>16915</v>
      </c>
      <c r="C40" s="119">
        <f t="shared" ref="C40:BA40" si="23">ROUND(C21*0.85,)</f>
        <v>12750</v>
      </c>
      <c r="D40" s="119">
        <f t="shared" si="23"/>
        <v>12750</v>
      </c>
      <c r="E40" s="119">
        <f t="shared" si="23"/>
        <v>12410</v>
      </c>
      <c r="F40" s="119">
        <f t="shared" si="23"/>
        <v>13090</v>
      </c>
      <c r="G40" s="119">
        <f t="shared" si="23"/>
        <v>13090</v>
      </c>
      <c r="H40" s="119">
        <f t="shared" si="23"/>
        <v>13090</v>
      </c>
      <c r="I40" s="119">
        <f t="shared" si="23"/>
        <v>13090</v>
      </c>
      <c r="J40" s="119">
        <f t="shared" si="23"/>
        <v>13090</v>
      </c>
      <c r="K40" s="119">
        <f t="shared" si="23"/>
        <v>14450</v>
      </c>
      <c r="L40" s="119">
        <f t="shared" si="23"/>
        <v>14280</v>
      </c>
      <c r="M40" s="119">
        <f t="shared" si="23"/>
        <v>12410</v>
      </c>
      <c r="N40" s="119">
        <f t="shared" si="23"/>
        <v>13090</v>
      </c>
      <c r="O40" s="119">
        <f t="shared" si="23"/>
        <v>13090</v>
      </c>
      <c r="P40" s="119">
        <f t="shared" si="23"/>
        <v>13090</v>
      </c>
      <c r="Q40" s="119">
        <f t="shared" si="23"/>
        <v>13090</v>
      </c>
      <c r="R40" s="119">
        <f t="shared" si="23"/>
        <v>13090</v>
      </c>
      <c r="S40" s="119">
        <f t="shared" si="23"/>
        <v>13090</v>
      </c>
      <c r="T40" s="119">
        <f t="shared" si="23"/>
        <v>13090</v>
      </c>
      <c r="U40" s="119">
        <f t="shared" si="23"/>
        <v>13090</v>
      </c>
      <c r="V40" s="119">
        <f t="shared" si="23"/>
        <v>13090</v>
      </c>
      <c r="W40" s="119">
        <f t="shared" si="23"/>
        <v>12240</v>
      </c>
      <c r="X40" s="119">
        <f t="shared" si="23"/>
        <v>12240</v>
      </c>
      <c r="Y40" s="119">
        <f t="shared" si="23"/>
        <v>13090</v>
      </c>
      <c r="Z40" s="119">
        <f t="shared" si="23"/>
        <v>12240</v>
      </c>
      <c r="AA40" s="119">
        <f t="shared" si="23"/>
        <v>12240</v>
      </c>
      <c r="AB40" s="119">
        <f t="shared" si="23"/>
        <v>13940</v>
      </c>
      <c r="AC40" s="119">
        <f t="shared" si="23"/>
        <v>12240</v>
      </c>
      <c r="AD40" s="119">
        <f t="shared" si="23"/>
        <v>12240</v>
      </c>
      <c r="AE40" s="119">
        <f t="shared" si="23"/>
        <v>12240</v>
      </c>
      <c r="AF40" s="119">
        <f t="shared" si="23"/>
        <v>12410</v>
      </c>
      <c r="AG40" s="119">
        <f t="shared" si="23"/>
        <v>12240</v>
      </c>
      <c r="AH40" s="119">
        <f t="shared" si="23"/>
        <v>12410</v>
      </c>
      <c r="AI40" s="119">
        <f t="shared" si="23"/>
        <v>12240</v>
      </c>
      <c r="AJ40" s="119">
        <f t="shared" si="23"/>
        <v>12410</v>
      </c>
      <c r="AK40" s="119">
        <f t="shared" si="23"/>
        <v>12240</v>
      </c>
      <c r="AL40" s="119">
        <f t="shared" si="23"/>
        <v>12240</v>
      </c>
      <c r="AM40" s="119">
        <f t="shared" si="23"/>
        <v>11900</v>
      </c>
      <c r="AN40" s="119">
        <f t="shared" si="23"/>
        <v>10880</v>
      </c>
      <c r="AO40" s="119">
        <f t="shared" si="23"/>
        <v>11050</v>
      </c>
      <c r="AP40" s="119">
        <f t="shared" si="23"/>
        <v>10880</v>
      </c>
      <c r="AQ40" s="119">
        <f t="shared" si="23"/>
        <v>11050</v>
      </c>
      <c r="AR40" s="119">
        <f t="shared" si="23"/>
        <v>10880</v>
      </c>
      <c r="AS40" s="119">
        <f t="shared" si="23"/>
        <v>11050</v>
      </c>
      <c r="AT40" s="119">
        <f t="shared" si="23"/>
        <v>10880</v>
      </c>
      <c r="AU40" s="119">
        <f t="shared" si="23"/>
        <v>11050</v>
      </c>
      <c r="AV40" s="119">
        <f t="shared" si="23"/>
        <v>10880</v>
      </c>
      <c r="AW40" s="119">
        <f t="shared" si="23"/>
        <v>10880</v>
      </c>
      <c r="AX40" s="119">
        <f t="shared" si="23"/>
        <v>11050</v>
      </c>
      <c r="AY40" s="119">
        <f t="shared" si="23"/>
        <v>12240</v>
      </c>
      <c r="AZ40" s="119">
        <f t="shared" si="23"/>
        <v>12410</v>
      </c>
      <c r="BA40" s="119">
        <f t="shared" si="23"/>
        <v>12240</v>
      </c>
    </row>
    <row r="41" spans="1:53" ht="11.45" customHeight="1" x14ac:dyDescent="0.2"/>
    <row r="42" spans="1:53" x14ac:dyDescent="0.2">
      <c r="A42" s="36" t="s">
        <v>3</v>
      </c>
    </row>
    <row r="43" spans="1:53" x14ac:dyDescent="0.2">
      <c r="A43" s="20" t="s">
        <v>4</v>
      </c>
    </row>
    <row r="44" spans="1:53" x14ac:dyDescent="0.2">
      <c r="A44" s="20" t="s">
        <v>5</v>
      </c>
    </row>
    <row r="45" spans="1:53" ht="12" customHeight="1" x14ac:dyDescent="0.2">
      <c r="A45" s="21" t="s">
        <v>6</v>
      </c>
    </row>
    <row r="46" spans="1:53" x14ac:dyDescent="0.2">
      <c r="A46" s="42" t="s">
        <v>75</v>
      </c>
    </row>
    <row r="47" spans="1:53" ht="10.7" customHeight="1" x14ac:dyDescent="0.2">
      <c r="A47" s="20"/>
    </row>
    <row r="48" spans="1:53" ht="22.5" customHeight="1" thickBot="1" x14ac:dyDescent="0.25">
      <c r="A48" s="43" t="s">
        <v>8</v>
      </c>
    </row>
    <row r="49" spans="1:1" ht="144.75" thickBot="1" x14ac:dyDescent="0.25">
      <c r="A49" s="139" t="s">
        <v>184</v>
      </c>
    </row>
    <row r="50" spans="1:1" ht="12.75" thickBot="1" x14ac:dyDescent="0.25">
      <c r="A50" s="22"/>
    </row>
    <row r="51" spans="1:1" ht="12.75" thickBot="1" x14ac:dyDescent="0.25">
      <c r="A51" s="61" t="s">
        <v>27</v>
      </c>
    </row>
    <row r="52" spans="1:1" ht="12.75" thickBot="1" x14ac:dyDescent="0.25">
      <c r="A52" s="88" t="s">
        <v>215</v>
      </c>
    </row>
    <row r="53" spans="1:1" x14ac:dyDescent="0.2">
      <c r="A53" s="115" t="s">
        <v>216</v>
      </c>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53"/>
  <sheetViews>
    <sheetView topLeftCell="A3"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9" width="9.85546875" style="118" bestFit="1" customWidth="1"/>
    <col min="10" max="10" width="9.5703125" style="118" customWidth="1"/>
    <col min="11" max="53" width="9.85546875" style="118" bestFit="1" customWidth="1"/>
    <col min="54" max="16384" width="8.5703125" style="118"/>
  </cols>
  <sheetData>
    <row r="1" spans="1:53" ht="10.7" customHeight="1" x14ac:dyDescent="0.2">
      <c r="A1" s="9" t="s">
        <v>175</v>
      </c>
    </row>
    <row r="2" spans="1:53" ht="10.7" customHeight="1" x14ac:dyDescent="0.2">
      <c r="A2" s="19" t="s">
        <v>10</v>
      </c>
    </row>
    <row r="3" spans="1:53" ht="10.7" customHeight="1" x14ac:dyDescent="0.2">
      <c r="A3" s="10"/>
    </row>
    <row r="4" spans="1:53" x14ac:dyDescent="0.2">
      <c r="A4" s="95" t="s">
        <v>1</v>
      </c>
    </row>
    <row r="5" spans="1:53" s="117" customFormat="1" ht="25.5" customHeight="1" x14ac:dyDescent="0.2">
      <c r="A5" s="34"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129">
        <f>'C завтраками| Bed and breakfast'!AB5</f>
        <v>45913</v>
      </c>
      <c r="AC5" s="129">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17" customFormat="1" ht="25.5" customHeight="1" x14ac:dyDescent="0.2">
      <c r="A6" s="34"/>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129">
        <f>'C завтраками| Bed and breakfast'!AB6</f>
        <v>45925</v>
      </c>
      <c r="AC6" s="129">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row>
    <row r="8" spans="1:53"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c r="AE8" s="119">
        <f>'C завтраками| Bed and breakfast'!AE8</f>
        <v>7000</v>
      </c>
      <c r="AF8" s="119">
        <f>'C завтраками| Bed and breakfast'!AF8</f>
        <v>7200</v>
      </c>
      <c r="AG8" s="119">
        <f>'C завтраками| Bed and breakfast'!AG8</f>
        <v>7000</v>
      </c>
      <c r="AH8" s="119">
        <f>'C завтраками| Bed and breakfast'!AH8</f>
        <v>7200</v>
      </c>
      <c r="AI8" s="119">
        <f>'C завтраками| Bed and breakfast'!AI8</f>
        <v>7000</v>
      </c>
      <c r="AJ8" s="119">
        <f>'C завтраками| Bed and breakfast'!AJ8</f>
        <v>7200</v>
      </c>
      <c r="AK8" s="119">
        <f>'C завтраками| Bed and breakfast'!AK8</f>
        <v>7000</v>
      </c>
      <c r="AL8" s="119">
        <f>'C завтраками| Bed and breakfast'!AL8</f>
        <v>7000</v>
      </c>
      <c r="AM8" s="119">
        <f>'C завтраками| Bed and breakfast'!AM8</f>
        <v>6600</v>
      </c>
      <c r="AN8" s="119">
        <f>'C завтраками| Bed and breakfast'!AN8</f>
        <v>5400</v>
      </c>
      <c r="AO8" s="119">
        <f>'C завтраками| Bed and breakfast'!AO8</f>
        <v>5600</v>
      </c>
      <c r="AP8" s="119">
        <f>'C завтраками| Bed and breakfast'!AP8</f>
        <v>5400</v>
      </c>
      <c r="AQ8" s="119">
        <f>'C завтраками| Bed and breakfast'!AQ8</f>
        <v>5600</v>
      </c>
      <c r="AR8" s="119">
        <f>'C завтраками| Bed and breakfast'!AR8</f>
        <v>5400</v>
      </c>
      <c r="AS8" s="119">
        <f>'C завтраками| Bed and breakfast'!AS8</f>
        <v>5600</v>
      </c>
      <c r="AT8" s="119">
        <f>'C завтраками| Bed and breakfast'!AT8</f>
        <v>5400</v>
      </c>
      <c r="AU8" s="119">
        <f>'C завтраками| Bed and breakfast'!AU8</f>
        <v>5600</v>
      </c>
      <c r="AV8" s="119">
        <f>'C завтраками| Bed and breakfast'!AV8</f>
        <v>5400</v>
      </c>
      <c r="AW8" s="119">
        <f>'C завтраками| Bed and breakfast'!AW8</f>
        <v>5400</v>
      </c>
      <c r="AX8" s="119">
        <f>'C завтраками| Bed and breakfast'!AX8</f>
        <v>5600</v>
      </c>
      <c r="AY8" s="119">
        <f>'C завтраками| Bed and breakfast'!AY8</f>
        <v>7000</v>
      </c>
      <c r="AZ8" s="119">
        <f>'C завтраками| Bed and breakfast'!AZ8</f>
        <v>7200</v>
      </c>
      <c r="BA8" s="119">
        <f>'C завтраками| Bed and breakfast'!BA8</f>
        <v>7000</v>
      </c>
    </row>
    <row r="9" spans="1:53"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c r="AE9" s="119">
        <f>'C завтраками| Bed and breakfast'!AE9</f>
        <v>8400</v>
      </c>
      <c r="AF9" s="119">
        <f>'C завтраками| Bed and breakfast'!AF9</f>
        <v>8600</v>
      </c>
      <c r="AG9" s="119">
        <f>'C завтраками| Bed and breakfast'!AG9</f>
        <v>8400</v>
      </c>
      <c r="AH9" s="119">
        <f>'C завтраками| Bed and breakfast'!AH9</f>
        <v>8600</v>
      </c>
      <c r="AI9" s="119">
        <f>'C завтраками| Bed and breakfast'!AI9</f>
        <v>8400</v>
      </c>
      <c r="AJ9" s="119">
        <f>'C завтраками| Bed and breakfast'!AJ9</f>
        <v>8600</v>
      </c>
      <c r="AK9" s="119">
        <f>'C завтраками| Bed and breakfast'!AK9</f>
        <v>8400</v>
      </c>
      <c r="AL9" s="119">
        <f>'C завтраками| Bed and breakfast'!AL9</f>
        <v>8400</v>
      </c>
      <c r="AM9" s="119">
        <f>'C завтраками| Bed and breakfast'!AM9</f>
        <v>8000</v>
      </c>
      <c r="AN9" s="119">
        <f>'C завтраками| Bed and breakfast'!AN9</f>
        <v>6800</v>
      </c>
      <c r="AO9" s="119">
        <f>'C завтраками| Bed and breakfast'!AO9</f>
        <v>7000</v>
      </c>
      <c r="AP9" s="119">
        <f>'C завтраками| Bed and breakfast'!AP9</f>
        <v>6800</v>
      </c>
      <c r="AQ9" s="119">
        <f>'C завтраками| Bed and breakfast'!AQ9</f>
        <v>7000</v>
      </c>
      <c r="AR9" s="119">
        <f>'C завтраками| Bed and breakfast'!AR9</f>
        <v>6800</v>
      </c>
      <c r="AS9" s="119">
        <f>'C завтраками| Bed and breakfast'!AS9</f>
        <v>7000</v>
      </c>
      <c r="AT9" s="119">
        <f>'C завтраками| Bed and breakfast'!AT9</f>
        <v>6800</v>
      </c>
      <c r="AU9" s="119">
        <f>'C завтраками| Bed and breakfast'!AU9</f>
        <v>7000</v>
      </c>
      <c r="AV9" s="119">
        <f>'C завтраками| Bed and breakfast'!AV9</f>
        <v>6800</v>
      </c>
      <c r="AW9" s="119">
        <f>'C завтраками| Bed and breakfast'!AW9</f>
        <v>6800</v>
      </c>
      <c r="AX9" s="119">
        <f>'C завтраками| Bed and breakfast'!AX9</f>
        <v>7000</v>
      </c>
      <c r="AY9" s="119">
        <f>'C завтраками| Bed and breakfast'!AY9</f>
        <v>8400</v>
      </c>
      <c r="AZ9" s="119">
        <f>'C завтраками| Bed and breakfast'!AZ9</f>
        <v>8600</v>
      </c>
      <c r="BA9" s="119">
        <f>'C завтраками| Bed and breakfast'!BA9</f>
        <v>8400</v>
      </c>
    </row>
    <row r="10" spans="1:53"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c r="AE11" s="119">
        <f>'C завтраками| Bed and breakfast'!AE11</f>
        <v>8500</v>
      </c>
      <c r="AF11" s="119">
        <f>'C завтраками| Bed and breakfast'!AF11</f>
        <v>8700</v>
      </c>
      <c r="AG11" s="119">
        <f>'C завтраками| Bed and breakfast'!AG11</f>
        <v>8500</v>
      </c>
      <c r="AH11" s="119">
        <f>'C завтраками| Bed and breakfast'!AH11</f>
        <v>8700</v>
      </c>
      <c r="AI11" s="119">
        <f>'C завтраками| Bed and breakfast'!AI11</f>
        <v>8500</v>
      </c>
      <c r="AJ11" s="119">
        <f>'C завтраками| Bed and breakfast'!AJ11</f>
        <v>8700</v>
      </c>
      <c r="AK11" s="119">
        <f>'C завтраками| Bed and breakfast'!AK11</f>
        <v>8500</v>
      </c>
      <c r="AL11" s="119">
        <f>'C завтраками| Bed and breakfast'!AL11</f>
        <v>8500</v>
      </c>
      <c r="AM11" s="119">
        <f>'C завтраками| Bed and breakfast'!AM11</f>
        <v>8100</v>
      </c>
      <c r="AN11" s="119">
        <f>'C завтраками| Bed and breakfast'!AN11</f>
        <v>6900</v>
      </c>
      <c r="AO11" s="119">
        <f>'C завтраками| Bed and breakfast'!AO11</f>
        <v>7100</v>
      </c>
      <c r="AP11" s="119">
        <f>'C завтраками| Bed and breakfast'!AP11</f>
        <v>6900</v>
      </c>
      <c r="AQ11" s="119">
        <f>'C завтраками| Bed and breakfast'!AQ11</f>
        <v>7100</v>
      </c>
      <c r="AR11" s="119">
        <f>'C завтраками| Bed and breakfast'!AR11</f>
        <v>6900</v>
      </c>
      <c r="AS11" s="119">
        <f>'C завтраками| Bed and breakfast'!AS11</f>
        <v>7100</v>
      </c>
      <c r="AT11" s="119">
        <f>'C завтраками| Bed and breakfast'!AT11</f>
        <v>6900</v>
      </c>
      <c r="AU11" s="119">
        <f>'C завтраками| Bed and breakfast'!AU11</f>
        <v>7100</v>
      </c>
      <c r="AV11" s="119">
        <f>'C завтраками| Bed and breakfast'!AV11</f>
        <v>6900</v>
      </c>
      <c r="AW11" s="119">
        <f>'C завтраками| Bed and breakfast'!AW11</f>
        <v>6900</v>
      </c>
      <c r="AX11" s="119">
        <f>'C завтраками| Bed and breakfast'!AX11</f>
        <v>7100</v>
      </c>
      <c r="AY11" s="119">
        <f>'C завтраками| Bed and breakfast'!AY11</f>
        <v>8500</v>
      </c>
      <c r="AZ11" s="119">
        <f>'C завтраками| Bed and breakfast'!AZ11</f>
        <v>8700</v>
      </c>
      <c r="BA11" s="119">
        <f>'C завтраками| Bed and breakfast'!BA11</f>
        <v>8500</v>
      </c>
    </row>
    <row r="12" spans="1:53"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c r="AE12" s="119">
        <f>'C завтраками| Bed and breakfast'!AE12</f>
        <v>9900</v>
      </c>
      <c r="AF12" s="119">
        <f>'C завтраками| Bed and breakfast'!AF12</f>
        <v>10100</v>
      </c>
      <c r="AG12" s="119">
        <f>'C завтраками| Bed and breakfast'!AG12</f>
        <v>9900</v>
      </c>
      <c r="AH12" s="119">
        <f>'C завтраками| Bed and breakfast'!AH12</f>
        <v>10100</v>
      </c>
      <c r="AI12" s="119">
        <f>'C завтраками| Bed and breakfast'!AI12</f>
        <v>9900</v>
      </c>
      <c r="AJ12" s="119">
        <f>'C завтраками| Bed and breakfast'!AJ12</f>
        <v>10100</v>
      </c>
      <c r="AK12" s="119">
        <f>'C завтраками| Bed and breakfast'!AK12</f>
        <v>9900</v>
      </c>
      <c r="AL12" s="119">
        <f>'C завтраками| Bed and breakfast'!AL12</f>
        <v>9900</v>
      </c>
      <c r="AM12" s="119">
        <f>'C завтраками| Bed and breakfast'!AM12</f>
        <v>9500</v>
      </c>
      <c r="AN12" s="119">
        <f>'C завтраками| Bed and breakfast'!AN12</f>
        <v>8300</v>
      </c>
      <c r="AO12" s="119">
        <f>'C завтраками| Bed and breakfast'!AO12</f>
        <v>8500</v>
      </c>
      <c r="AP12" s="119">
        <f>'C завтраками| Bed and breakfast'!AP12</f>
        <v>8300</v>
      </c>
      <c r="AQ12" s="119">
        <f>'C завтраками| Bed and breakfast'!AQ12</f>
        <v>8500</v>
      </c>
      <c r="AR12" s="119">
        <f>'C завтраками| Bed and breakfast'!AR12</f>
        <v>8300</v>
      </c>
      <c r="AS12" s="119">
        <f>'C завтраками| Bed and breakfast'!AS12</f>
        <v>8500</v>
      </c>
      <c r="AT12" s="119">
        <f>'C завтраками| Bed and breakfast'!AT12</f>
        <v>8300</v>
      </c>
      <c r="AU12" s="119">
        <f>'C завтраками| Bed and breakfast'!AU12</f>
        <v>8500</v>
      </c>
      <c r="AV12" s="119">
        <f>'C завтраками| Bed and breakfast'!AV12</f>
        <v>8300</v>
      </c>
      <c r="AW12" s="119">
        <f>'C завтраками| Bed and breakfast'!AW12</f>
        <v>8300</v>
      </c>
      <c r="AX12" s="119">
        <f>'C завтраками| Bed and breakfast'!AX12</f>
        <v>8500</v>
      </c>
      <c r="AY12" s="119">
        <f>'C завтраками| Bed and breakfast'!AY12</f>
        <v>9900</v>
      </c>
      <c r="AZ12" s="119">
        <f>'C завтраками| Bed and breakfast'!AZ12</f>
        <v>10100</v>
      </c>
      <c r="BA12" s="119">
        <f>'C завтраками| Bed and breakfast'!BA12</f>
        <v>9900</v>
      </c>
    </row>
    <row r="13" spans="1:53"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row>
    <row r="14" spans="1:53"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c r="AE14" s="119">
        <f>'C завтраками| Bed and breakfast'!AE14</f>
        <v>10500</v>
      </c>
      <c r="AF14" s="119">
        <f>'C завтраками| Bed and breakfast'!AF14</f>
        <v>10700</v>
      </c>
      <c r="AG14" s="119">
        <f>'C завтраками| Bed and breakfast'!AG14</f>
        <v>10500</v>
      </c>
      <c r="AH14" s="119">
        <f>'C завтраками| Bed and breakfast'!AH14</f>
        <v>10700</v>
      </c>
      <c r="AI14" s="119">
        <f>'C завтраками| Bed and breakfast'!AI14</f>
        <v>10500</v>
      </c>
      <c r="AJ14" s="119">
        <f>'C завтраками| Bed and breakfast'!AJ14</f>
        <v>10700</v>
      </c>
      <c r="AK14" s="119">
        <f>'C завтраками| Bed and breakfast'!AK14</f>
        <v>10500</v>
      </c>
      <c r="AL14" s="119">
        <f>'C завтраками| Bed and breakfast'!AL14</f>
        <v>10500</v>
      </c>
      <c r="AM14" s="119">
        <f>'C завтраками| Bed and breakfast'!AM14</f>
        <v>10100</v>
      </c>
      <c r="AN14" s="119">
        <f>'C завтраками| Bed and breakfast'!AN14</f>
        <v>8900</v>
      </c>
      <c r="AO14" s="119">
        <f>'C завтраками| Bed and breakfast'!AO14</f>
        <v>9100</v>
      </c>
      <c r="AP14" s="119">
        <f>'C завтраками| Bed and breakfast'!AP14</f>
        <v>8900</v>
      </c>
      <c r="AQ14" s="119">
        <f>'C завтраками| Bed and breakfast'!AQ14</f>
        <v>9100</v>
      </c>
      <c r="AR14" s="119">
        <f>'C завтраками| Bed and breakfast'!AR14</f>
        <v>8900</v>
      </c>
      <c r="AS14" s="119">
        <f>'C завтраками| Bed and breakfast'!AS14</f>
        <v>9100</v>
      </c>
      <c r="AT14" s="119">
        <f>'C завтраками| Bed and breakfast'!AT14</f>
        <v>8900</v>
      </c>
      <c r="AU14" s="119">
        <f>'C завтраками| Bed and breakfast'!AU14</f>
        <v>9100</v>
      </c>
      <c r="AV14" s="119">
        <f>'C завтраками| Bed and breakfast'!AV14</f>
        <v>8900</v>
      </c>
      <c r="AW14" s="119">
        <f>'C завтраками| Bed and breakfast'!AW14</f>
        <v>8900</v>
      </c>
      <c r="AX14" s="119">
        <f>'C завтраками| Bed and breakfast'!AX14</f>
        <v>9100</v>
      </c>
      <c r="AY14" s="119">
        <f>'C завтраками| Bed and breakfast'!AY14</f>
        <v>10500</v>
      </c>
      <c r="AZ14" s="119">
        <f>'C завтраками| Bed and breakfast'!AZ14</f>
        <v>10700</v>
      </c>
      <c r="BA14" s="119">
        <f>'C завтраками| Bed and breakfast'!BA14</f>
        <v>10500</v>
      </c>
    </row>
    <row r="15" spans="1:53"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c r="AE15" s="119">
        <f>'C завтраками| Bed and breakfast'!AE15</f>
        <v>11900</v>
      </c>
      <c r="AF15" s="119">
        <f>'C завтраками| Bed and breakfast'!AF15</f>
        <v>12100</v>
      </c>
      <c r="AG15" s="119">
        <f>'C завтраками| Bed and breakfast'!AG15</f>
        <v>11900</v>
      </c>
      <c r="AH15" s="119">
        <f>'C завтраками| Bed and breakfast'!AH15</f>
        <v>12100</v>
      </c>
      <c r="AI15" s="119">
        <f>'C завтраками| Bed and breakfast'!AI15</f>
        <v>11900</v>
      </c>
      <c r="AJ15" s="119">
        <f>'C завтраками| Bed and breakfast'!AJ15</f>
        <v>12100</v>
      </c>
      <c r="AK15" s="119">
        <f>'C завтраками| Bed and breakfast'!AK15</f>
        <v>11900</v>
      </c>
      <c r="AL15" s="119">
        <f>'C завтраками| Bed and breakfast'!AL15</f>
        <v>11900</v>
      </c>
      <c r="AM15" s="119">
        <f>'C завтраками| Bed and breakfast'!AM15</f>
        <v>11500</v>
      </c>
      <c r="AN15" s="119">
        <f>'C завтраками| Bed and breakfast'!AN15</f>
        <v>10300</v>
      </c>
      <c r="AO15" s="119">
        <f>'C завтраками| Bed and breakfast'!AO15</f>
        <v>10500</v>
      </c>
      <c r="AP15" s="119">
        <f>'C завтраками| Bed and breakfast'!AP15</f>
        <v>10300</v>
      </c>
      <c r="AQ15" s="119">
        <f>'C завтраками| Bed and breakfast'!AQ15</f>
        <v>10500</v>
      </c>
      <c r="AR15" s="119">
        <f>'C завтраками| Bed and breakfast'!AR15</f>
        <v>10300</v>
      </c>
      <c r="AS15" s="119">
        <f>'C завтраками| Bed and breakfast'!AS15</f>
        <v>10500</v>
      </c>
      <c r="AT15" s="119">
        <f>'C завтраками| Bed and breakfast'!AT15</f>
        <v>10300</v>
      </c>
      <c r="AU15" s="119">
        <f>'C завтраками| Bed and breakfast'!AU15</f>
        <v>10500</v>
      </c>
      <c r="AV15" s="119">
        <f>'C завтраками| Bed and breakfast'!AV15</f>
        <v>10300</v>
      </c>
      <c r="AW15" s="119">
        <f>'C завтраками| Bed and breakfast'!AW15</f>
        <v>10300</v>
      </c>
      <c r="AX15" s="119">
        <f>'C завтраками| Bed and breakfast'!AX15</f>
        <v>10500</v>
      </c>
      <c r="AY15" s="119">
        <f>'C завтраками| Bed and breakfast'!AY15</f>
        <v>11900</v>
      </c>
      <c r="AZ15" s="119">
        <f>'C завтраками| Bed and breakfast'!AZ15</f>
        <v>12100</v>
      </c>
      <c r="BA15" s="119">
        <f>'C завтраками| Bed and breakfast'!BA15</f>
        <v>11900</v>
      </c>
    </row>
    <row r="16" spans="1:53"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row>
    <row r="17" spans="1:53"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c r="AE17" s="119">
        <f>'C завтраками| Bed and breakfast'!AE17</f>
        <v>11500</v>
      </c>
      <c r="AF17" s="119">
        <f>'C завтраками| Bed and breakfast'!AF17</f>
        <v>11700</v>
      </c>
      <c r="AG17" s="119">
        <f>'C завтраками| Bed and breakfast'!AG17</f>
        <v>11500</v>
      </c>
      <c r="AH17" s="119">
        <f>'C завтраками| Bed and breakfast'!AH17</f>
        <v>11700</v>
      </c>
      <c r="AI17" s="119">
        <f>'C завтраками| Bed and breakfast'!AI17</f>
        <v>11500</v>
      </c>
      <c r="AJ17" s="119">
        <f>'C завтраками| Bed and breakfast'!AJ17</f>
        <v>11700</v>
      </c>
      <c r="AK17" s="119">
        <f>'C завтраками| Bed and breakfast'!AK17</f>
        <v>11500</v>
      </c>
      <c r="AL17" s="119">
        <f>'C завтраками| Bed and breakfast'!AL17</f>
        <v>11500</v>
      </c>
      <c r="AM17" s="119">
        <f>'C завтраками| Bed and breakfast'!AM17</f>
        <v>11100</v>
      </c>
      <c r="AN17" s="119">
        <f>'C завтраками| Bed and breakfast'!AN17</f>
        <v>9900</v>
      </c>
      <c r="AO17" s="119">
        <f>'C завтраками| Bed and breakfast'!AO17</f>
        <v>10100</v>
      </c>
      <c r="AP17" s="119">
        <f>'C завтраками| Bed and breakfast'!AP17</f>
        <v>9900</v>
      </c>
      <c r="AQ17" s="119">
        <f>'C завтраками| Bed and breakfast'!AQ17</f>
        <v>10100</v>
      </c>
      <c r="AR17" s="119">
        <f>'C завтраками| Bed and breakfast'!AR17</f>
        <v>9900</v>
      </c>
      <c r="AS17" s="119">
        <f>'C завтраками| Bed and breakfast'!AS17</f>
        <v>10100</v>
      </c>
      <c r="AT17" s="119">
        <f>'C завтраками| Bed and breakfast'!AT17</f>
        <v>9900</v>
      </c>
      <c r="AU17" s="119">
        <f>'C завтраками| Bed and breakfast'!AU17</f>
        <v>10100</v>
      </c>
      <c r="AV17" s="119">
        <f>'C завтраками| Bed and breakfast'!AV17</f>
        <v>9900</v>
      </c>
      <c r="AW17" s="119">
        <f>'C завтраками| Bed and breakfast'!AW17</f>
        <v>9900</v>
      </c>
      <c r="AX17" s="119">
        <f>'C завтраками| Bed and breakfast'!AX17</f>
        <v>10100</v>
      </c>
      <c r="AY17" s="119">
        <f>'C завтраками| Bed and breakfast'!AY17</f>
        <v>11500</v>
      </c>
      <c r="AZ17" s="119">
        <f>'C завтраками| Bed and breakfast'!AZ17</f>
        <v>11700</v>
      </c>
      <c r="BA17" s="119">
        <f>'C завтраками| Bed and breakfast'!BA17</f>
        <v>11500</v>
      </c>
    </row>
    <row r="18" spans="1:53"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c r="AE18" s="119">
        <f>'C завтраками| Bed and breakfast'!AE18</f>
        <v>12900</v>
      </c>
      <c r="AF18" s="119">
        <f>'C завтраками| Bed and breakfast'!AF18</f>
        <v>13100</v>
      </c>
      <c r="AG18" s="119">
        <f>'C завтраками| Bed and breakfast'!AG18</f>
        <v>12900</v>
      </c>
      <c r="AH18" s="119">
        <f>'C завтраками| Bed and breakfast'!AH18</f>
        <v>13100</v>
      </c>
      <c r="AI18" s="119">
        <f>'C завтраками| Bed and breakfast'!AI18</f>
        <v>12900</v>
      </c>
      <c r="AJ18" s="119">
        <f>'C завтраками| Bed and breakfast'!AJ18</f>
        <v>13100</v>
      </c>
      <c r="AK18" s="119">
        <f>'C завтраками| Bed and breakfast'!AK18</f>
        <v>12900</v>
      </c>
      <c r="AL18" s="119">
        <f>'C завтраками| Bed and breakfast'!AL18</f>
        <v>12900</v>
      </c>
      <c r="AM18" s="119">
        <f>'C завтраками| Bed and breakfast'!AM18</f>
        <v>12500</v>
      </c>
      <c r="AN18" s="119">
        <f>'C завтраками| Bed and breakfast'!AN18</f>
        <v>11300</v>
      </c>
      <c r="AO18" s="119">
        <f>'C завтраками| Bed and breakfast'!AO18</f>
        <v>11500</v>
      </c>
      <c r="AP18" s="119">
        <f>'C завтраками| Bed and breakfast'!AP18</f>
        <v>11300</v>
      </c>
      <c r="AQ18" s="119">
        <f>'C завтраками| Bed and breakfast'!AQ18</f>
        <v>11500</v>
      </c>
      <c r="AR18" s="119">
        <f>'C завтраками| Bed and breakfast'!AR18</f>
        <v>11300</v>
      </c>
      <c r="AS18" s="119">
        <f>'C завтраками| Bed and breakfast'!AS18</f>
        <v>11500</v>
      </c>
      <c r="AT18" s="119">
        <f>'C завтраками| Bed and breakfast'!AT18</f>
        <v>11300</v>
      </c>
      <c r="AU18" s="119">
        <f>'C завтраками| Bed and breakfast'!AU18</f>
        <v>11500</v>
      </c>
      <c r="AV18" s="119">
        <f>'C завтраками| Bed and breakfast'!AV18</f>
        <v>11300</v>
      </c>
      <c r="AW18" s="119">
        <f>'C завтраками| Bed and breakfast'!AW18</f>
        <v>11300</v>
      </c>
      <c r="AX18" s="119">
        <f>'C завтраками| Bed and breakfast'!AX18</f>
        <v>11500</v>
      </c>
      <c r="AY18" s="119">
        <f>'C завтраками| Bed and breakfast'!AY18</f>
        <v>12900</v>
      </c>
      <c r="AZ18" s="119">
        <f>'C завтраками| Bed and breakfast'!AZ18</f>
        <v>13100</v>
      </c>
      <c r="BA18" s="119">
        <f>'C завтраками| Bed and breakfast'!BA18</f>
        <v>12900</v>
      </c>
    </row>
    <row r="19" spans="1:53"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row>
    <row r="20" spans="1:53"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c r="AE20" s="119">
        <f>'C завтраками| Bed and breakfast'!AE20</f>
        <v>13000</v>
      </c>
      <c r="AF20" s="119">
        <f>'C завтраками| Bed and breakfast'!AF20</f>
        <v>13200</v>
      </c>
      <c r="AG20" s="119">
        <f>'C завтраками| Bed and breakfast'!AG20</f>
        <v>13000</v>
      </c>
      <c r="AH20" s="119">
        <f>'C завтраками| Bed and breakfast'!AH20</f>
        <v>13200</v>
      </c>
      <c r="AI20" s="119">
        <f>'C завтраками| Bed and breakfast'!AI20</f>
        <v>13000</v>
      </c>
      <c r="AJ20" s="119">
        <f>'C завтраками| Bed and breakfast'!AJ20</f>
        <v>13200</v>
      </c>
      <c r="AK20" s="119">
        <f>'C завтраками| Bed and breakfast'!AK20</f>
        <v>13000</v>
      </c>
      <c r="AL20" s="119">
        <f>'C завтраками| Bed and breakfast'!AL20</f>
        <v>13000</v>
      </c>
      <c r="AM20" s="119">
        <f>'C завтраками| Bed and breakfast'!AM20</f>
        <v>12600</v>
      </c>
      <c r="AN20" s="119">
        <f>'C завтраками| Bed and breakfast'!AN20</f>
        <v>11400</v>
      </c>
      <c r="AO20" s="119">
        <f>'C завтраками| Bed and breakfast'!AO20</f>
        <v>11600</v>
      </c>
      <c r="AP20" s="119">
        <f>'C завтраками| Bed and breakfast'!AP20</f>
        <v>11400</v>
      </c>
      <c r="AQ20" s="119">
        <f>'C завтраками| Bed and breakfast'!AQ20</f>
        <v>11600</v>
      </c>
      <c r="AR20" s="119">
        <f>'C завтраками| Bed and breakfast'!AR20</f>
        <v>11400</v>
      </c>
      <c r="AS20" s="119">
        <f>'C завтраками| Bed and breakfast'!AS20</f>
        <v>11600</v>
      </c>
      <c r="AT20" s="119">
        <f>'C завтраками| Bed and breakfast'!AT20</f>
        <v>11400</v>
      </c>
      <c r="AU20" s="119">
        <f>'C завтраками| Bed and breakfast'!AU20</f>
        <v>11600</v>
      </c>
      <c r="AV20" s="119">
        <f>'C завтраками| Bed and breakfast'!AV20</f>
        <v>11400</v>
      </c>
      <c r="AW20" s="119">
        <f>'C завтраками| Bed and breakfast'!AW20</f>
        <v>11400</v>
      </c>
      <c r="AX20" s="119">
        <f>'C завтраками| Bed and breakfast'!AX20</f>
        <v>11600</v>
      </c>
      <c r="AY20" s="119">
        <f>'C завтраками| Bed and breakfast'!AY20</f>
        <v>13000</v>
      </c>
      <c r="AZ20" s="119">
        <f>'C завтраками| Bed and breakfast'!AZ20</f>
        <v>13200</v>
      </c>
      <c r="BA20" s="119">
        <f>'C завтраками| Bed and breakfast'!BA20</f>
        <v>13000</v>
      </c>
    </row>
    <row r="21" spans="1:53"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c r="AE21" s="119">
        <f>'C завтраками| Bed and breakfast'!AE21</f>
        <v>14400</v>
      </c>
      <c r="AF21" s="119">
        <f>'C завтраками| Bed and breakfast'!AF21</f>
        <v>14600</v>
      </c>
      <c r="AG21" s="119">
        <f>'C завтраками| Bed and breakfast'!AG21</f>
        <v>14400</v>
      </c>
      <c r="AH21" s="119">
        <f>'C завтраками| Bed and breakfast'!AH21</f>
        <v>14600</v>
      </c>
      <c r="AI21" s="119">
        <f>'C завтраками| Bed and breakfast'!AI21</f>
        <v>14400</v>
      </c>
      <c r="AJ21" s="119">
        <f>'C завтраками| Bed and breakfast'!AJ21</f>
        <v>14600</v>
      </c>
      <c r="AK21" s="119">
        <f>'C завтраками| Bed and breakfast'!AK21</f>
        <v>14400</v>
      </c>
      <c r="AL21" s="119">
        <f>'C завтраками| Bed and breakfast'!AL21</f>
        <v>14400</v>
      </c>
      <c r="AM21" s="119">
        <f>'C завтраками| Bed and breakfast'!AM21</f>
        <v>14000</v>
      </c>
      <c r="AN21" s="119">
        <f>'C завтраками| Bed and breakfast'!AN21</f>
        <v>12800</v>
      </c>
      <c r="AO21" s="119">
        <f>'C завтраками| Bed and breakfast'!AO21</f>
        <v>13000</v>
      </c>
      <c r="AP21" s="119">
        <f>'C завтраками| Bed and breakfast'!AP21</f>
        <v>12800</v>
      </c>
      <c r="AQ21" s="119">
        <f>'C завтраками| Bed and breakfast'!AQ21</f>
        <v>13000</v>
      </c>
      <c r="AR21" s="119">
        <f>'C завтраками| Bed and breakfast'!AR21</f>
        <v>12800</v>
      </c>
      <c r="AS21" s="119">
        <f>'C завтраками| Bed and breakfast'!AS21</f>
        <v>13000</v>
      </c>
      <c r="AT21" s="119">
        <f>'C завтраками| Bed and breakfast'!AT21</f>
        <v>12800</v>
      </c>
      <c r="AU21" s="119">
        <f>'C завтраками| Bed and breakfast'!AU21</f>
        <v>13000</v>
      </c>
      <c r="AV21" s="119">
        <f>'C завтраками| Bed and breakfast'!AV21</f>
        <v>12800</v>
      </c>
      <c r="AW21" s="119">
        <f>'C завтраками| Bed and breakfast'!AW21</f>
        <v>12800</v>
      </c>
      <c r="AX21" s="119">
        <f>'C завтраками| Bed and breakfast'!AX21</f>
        <v>13000</v>
      </c>
      <c r="AY21" s="119">
        <f>'C завтраками| Bed and breakfast'!AY21</f>
        <v>14400</v>
      </c>
      <c r="AZ21" s="119">
        <f>'C завтраками| Bed and breakfast'!AZ21</f>
        <v>14600</v>
      </c>
      <c r="BA21" s="119">
        <f>'C завтраками| Bed and breakfast'!BA21</f>
        <v>14400</v>
      </c>
    </row>
    <row r="22" spans="1:53"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row>
    <row r="23" spans="1:53"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row>
    <row r="24" spans="1:53" s="117" customFormat="1" ht="25.5" customHeight="1" x14ac:dyDescent="0.2">
      <c r="A24" s="27"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129">
        <f t="shared" si="1"/>
        <v>45913</v>
      </c>
      <c r="AC24" s="129">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s="117" customFormat="1" ht="25.5" customHeight="1" x14ac:dyDescent="0.2">
      <c r="A25" s="34"/>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129">
        <f t="shared" si="3"/>
        <v>45925</v>
      </c>
      <c r="AC25" s="129">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s="18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row>
    <row r="27" spans="1:53" ht="10.7" customHeight="1" x14ac:dyDescent="0.2">
      <c r="A27" s="3">
        <v>1</v>
      </c>
      <c r="B27" s="119">
        <f t="shared" ref="B27" si="4">ROUND(B8*0.8,)</f>
        <v>9120</v>
      </c>
      <c r="C27" s="119">
        <f t="shared" ref="C27:BA27" si="5">ROUND(C8*0.8,)</f>
        <v>6080</v>
      </c>
      <c r="D27" s="119">
        <f t="shared" si="5"/>
        <v>6080</v>
      </c>
      <c r="E27" s="119">
        <f t="shared" si="5"/>
        <v>5760</v>
      </c>
      <c r="F27" s="119">
        <f t="shared" si="5"/>
        <v>6400</v>
      </c>
      <c r="G27" s="119">
        <f t="shared" si="5"/>
        <v>6400</v>
      </c>
      <c r="H27" s="119">
        <f t="shared" si="5"/>
        <v>6400</v>
      </c>
      <c r="I27" s="119">
        <f t="shared" si="5"/>
        <v>6400</v>
      </c>
      <c r="J27" s="119">
        <f t="shared" si="5"/>
        <v>6400</v>
      </c>
      <c r="K27" s="119">
        <f t="shared" si="5"/>
        <v>7680</v>
      </c>
      <c r="L27" s="119">
        <f t="shared" si="5"/>
        <v>7520</v>
      </c>
      <c r="M27" s="119">
        <f t="shared" si="5"/>
        <v>5760</v>
      </c>
      <c r="N27" s="119">
        <f t="shared" si="5"/>
        <v>6400</v>
      </c>
      <c r="O27" s="119">
        <f t="shared" si="5"/>
        <v>6400</v>
      </c>
      <c r="P27" s="119">
        <f t="shared" si="5"/>
        <v>6400</v>
      </c>
      <c r="Q27" s="119">
        <f t="shared" si="5"/>
        <v>6400</v>
      </c>
      <c r="R27" s="119">
        <f t="shared" si="5"/>
        <v>6400</v>
      </c>
      <c r="S27" s="119">
        <f t="shared" si="5"/>
        <v>6400</v>
      </c>
      <c r="T27" s="119">
        <f t="shared" si="5"/>
        <v>6400</v>
      </c>
      <c r="U27" s="119">
        <f t="shared" si="5"/>
        <v>6400</v>
      </c>
      <c r="V27" s="119">
        <f t="shared" si="5"/>
        <v>6400</v>
      </c>
      <c r="W27" s="119">
        <f t="shared" si="5"/>
        <v>5600</v>
      </c>
      <c r="X27" s="119">
        <f t="shared" si="5"/>
        <v>5600</v>
      </c>
      <c r="Y27" s="119">
        <f t="shared" si="5"/>
        <v>6400</v>
      </c>
      <c r="Z27" s="119">
        <f t="shared" si="5"/>
        <v>5600</v>
      </c>
      <c r="AA27" s="119">
        <f t="shared" si="5"/>
        <v>5600</v>
      </c>
      <c r="AB27" s="119">
        <f t="shared" si="5"/>
        <v>7200</v>
      </c>
      <c r="AC27" s="119">
        <f t="shared" si="5"/>
        <v>5600</v>
      </c>
      <c r="AD27" s="119">
        <f t="shared" si="5"/>
        <v>5600</v>
      </c>
      <c r="AE27" s="119">
        <f t="shared" si="5"/>
        <v>5600</v>
      </c>
      <c r="AF27" s="119">
        <f t="shared" si="5"/>
        <v>5760</v>
      </c>
      <c r="AG27" s="119">
        <f t="shared" si="5"/>
        <v>5600</v>
      </c>
      <c r="AH27" s="119">
        <f t="shared" si="5"/>
        <v>5760</v>
      </c>
      <c r="AI27" s="119">
        <f t="shared" si="5"/>
        <v>5600</v>
      </c>
      <c r="AJ27" s="119">
        <f t="shared" si="5"/>
        <v>5760</v>
      </c>
      <c r="AK27" s="119">
        <f t="shared" si="5"/>
        <v>5600</v>
      </c>
      <c r="AL27" s="119">
        <f t="shared" si="5"/>
        <v>5600</v>
      </c>
      <c r="AM27" s="119">
        <f t="shared" si="5"/>
        <v>5280</v>
      </c>
      <c r="AN27" s="119">
        <f t="shared" si="5"/>
        <v>4320</v>
      </c>
      <c r="AO27" s="119">
        <f t="shared" si="5"/>
        <v>4480</v>
      </c>
      <c r="AP27" s="119">
        <f t="shared" si="5"/>
        <v>4320</v>
      </c>
      <c r="AQ27" s="119">
        <f t="shared" si="5"/>
        <v>4480</v>
      </c>
      <c r="AR27" s="119">
        <f t="shared" si="5"/>
        <v>4320</v>
      </c>
      <c r="AS27" s="119">
        <f t="shared" si="5"/>
        <v>4480</v>
      </c>
      <c r="AT27" s="119">
        <f t="shared" si="5"/>
        <v>4320</v>
      </c>
      <c r="AU27" s="119">
        <f t="shared" si="5"/>
        <v>4480</v>
      </c>
      <c r="AV27" s="119">
        <f t="shared" si="5"/>
        <v>4320</v>
      </c>
      <c r="AW27" s="119">
        <f t="shared" si="5"/>
        <v>4320</v>
      </c>
      <c r="AX27" s="119">
        <f t="shared" si="5"/>
        <v>4480</v>
      </c>
      <c r="AY27" s="119">
        <f t="shared" si="5"/>
        <v>5600</v>
      </c>
      <c r="AZ27" s="119">
        <f t="shared" si="5"/>
        <v>5760</v>
      </c>
      <c r="BA27" s="119">
        <f t="shared" si="5"/>
        <v>5600</v>
      </c>
    </row>
    <row r="28" spans="1:53" ht="10.7" customHeight="1" x14ac:dyDescent="0.2">
      <c r="A28" s="3">
        <v>2</v>
      </c>
      <c r="B28" s="119">
        <f t="shared" ref="B28" si="6">ROUND(B9*0.8,)</f>
        <v>10240</v>
      </c>
      <c r="C28" s="119">
        <f t="shared" ref="C28:BA28" si="7">ROUND(C9*0.8,)</f>
        <v>7200</v>
      </c>
      <c r="D28" s="119">
        <f t="shared" si="7"/>
        <v>7200</v>
      </c>
      <c r="E28" s="119">
        <f t="shared" si="7"/>
        <v>6880</v>
      </c>
      <c r="F28" s="119">
        <f t="shared" si="7"/>
        <v>7520</v>
      </c>
      <c r="G28" s="119">
        <f t="shared" si="7"/>
        <v>7520</v>
      </c>
      <c r="H28" s="119">
        <f t="shared" si="7"/>
        <v>7520</v>
      </c>
      <c r="I28" s="119">
        <f t="shared" si="7"/>
        <v>7520</v>
      </c>
      <c r="J28" s="119">
        <f t="shared" si="7"/>
        <v>7520</v>
      </c>
      <c r="K28" s="119">
        <f t="shared" si="7"/>
        <v>8800</v>
      </c>
      <c r="L28" s="119">
        <f t="shared" si="7"/>
        <v>8640</v>
      </c>
      <c r="M28" s="119">
        <f t="shared" si="7"/>
        <v>6880</v>
      </c>
      <c r="N28" s="119">
        <f t="shared" si="7"/>
        <v>7520</v>
      </c>
      <c r="O28" s="119">
        <f t="shared" si="7"/>
        <v>7520</v>
      </c>
      <c r="P28" s="119">
        <f t="shared" si="7"/>
        <v>7520</v>
      </c>
      <c r="Q28" s="119">
        <f t="shared" si="7"/>
        <v>7520</v>
      </c>
      <c r="R28" s="119">
        <f t="shared" si="7"/>
        <v>7520</v>
      </c>
      <c r="S28" s="119">
        <f t="shared" si="7"/>
        <v>7520</v>
      </c>
      <c r="T28" s="119">
        <f t="shared" si="7"/>
        <v>7520</v>
      </c>
      <c r="U28" s="119">
        <f t="shared" si="7"/>
        <v>7520</v>
      </c>
      <c r="V28" s="119">
        <f t="shared" si="7"/>
        <v>7520</v>
      </c>
      <c r="W28" s="119">
        <f t="shared" si="7"/>
        <v>6720</v>
      </c>
      <c r="X28" s="119">
        <f t="shared" si="7"/>
        <v>6720</v>
      </c>
      <c r="Y28" s="119">
        <f t="shared" si="7"/>
        <v>7520</v>
      </c>
      <c r="Z28" s="119">
        <f t="shared" si="7"/>
        <v>6720</v>
      </c>
      <c r="AA28" s="119">
        <f t="shared" si="7"/>
        <v>6720</v>
      </c>
      <c r="AB28" s="119">
        <f t="shared" si="7"/>
        <v>8320</v>
      </c>
      <c r="AC28" s="119">
        <f t="shared" si="7"/>
        <v>6720</v>
      </c>
      <c r="AD28" s="119">
        <f t="shared" si="7"/>
        <v>6720</v>
      </c>
      <c r="AE28" s="119">
        <f t="shared" si="7"/>
        <v>6720</v>
      </c>
      <c r="AF28" s="119">
        <f t="shared" si="7"/>
        <v>6880</v>
      </c>
      <c r="AG28" s="119">
        <f t="shared" si="7"/>
        <v>6720</v>
      </c>
      <c r="AH28" s="119">
        <f t="shared" si="7"/>
        <v>6880</v>
      </c>
      <c r="AI28" s="119">
        <f t="shared" si="7"/>
        <v>6720</v>
      </c>
      <c r="AJ28" s="119">
        <f t="shared" si="7"/>
        <v>6880</v>
      </c>
      <c r="AK28" s="119">
        <f t="shared" si="7"/>
        <v>6720</v>
      </c>
      <c r="AL28" s="119">
        <f t="shared" si="7"/>
        <v>6720</v>
      </c>
      <c r="AM28" s="119">
        <f t="shared" si="7"/>
        <v>6400</v>
      </c>
      <c r="AN28" s="119">
        <f t="shared" si="7"/>
        <v>5440</v>
      </c>
      <c r="AO28" s="119">
        <f t="shared" si="7"/>
        <v>5600</v>
      </c>
      <c r="AP28" s="119">
        <f t="shared" si="7"/>
        <v>5440</v>
      </c>
      <c r="AQ28" s="119">
        <f t="shared" si="7"/>
        <v>5600</v>
      </c>
      <c r="AR28" s="119">
        <f t="shared" si="7"/>
        <v>5440</v>
      </c>
      <c r="AS28" s="119">
        <f t="shared" si="7"/>
        <v>5600</v>
      </c>
      <c r="AT28" s="119">
        <f t="shared" si="7"/>
        <v>5440</v>
      </c>
      <c r="AU28" s="119">
        <f t="shared" si="7"/>
        <v>5600</v>
      </c>
      <c r="AV28" s="119">
        <f t="shared" si="7"/>
        <v>5440</v>
      </c>
      <c r="AW28" s="119">
        <f t="shared" si="7"/>
        <v>5440</v>
      </c>
      <c r="AX28" s="119">
        <f t="shared" si="7"/>
        <v>5600</v>
      </c>
      <c r="AY28" s="119">
        <f t="shared" si="7"/>
        <v>6720</v>
      </c>
      <c r="AZ28" s="119">
        <f t="shared" si="7"/>
        <v>6880</v>
      </c>
      <c r="BA28" s="119">
        <f t="shared" si="7"/>
        <v>6720</v>
      </c>
    </row>
    <row r="29" spans="1:53"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row>
    <row r="30" spans="1:53" ht="10.7" customHeight="1" x14ac:dyDescent="0.2">
      <c r="A30" s="3">
        <v>1</v>
      </c>
      <c r="B30" s="119">
        <f t="shared" ref="B30" si="8">ROUND(B11*0.8,)</f>
        <v>10320</v>
      </c>
      <c r="C30" s="119">
        <f t="shared" ref="C30:BA30" si="9">ROUND(C11*0.8,)</f>
        <v>7280</v>
      </c>
      <c r="D30" s="119">
        <f t="shared" si="9"/>
        <v>7280</v>
      </c>
      <c r="E30" s="119">
        <f t="shared" si="9"/>
        <v>6960</v>
      </c>
      <c r="F30" s="119">
        <f t="shared" si="9"/>
        <v>7600</v>
      </c>
      <c r="G30" s="119">
        <f t="shared" si="9"/>
        <v>7600</v>
      </c>
      <c r="H30" s="119">
        <f t="shared" si="9"/>
        <v>7600</v>
      </c>
      <c r="I30" s="119">
        <f t="shared" si="9"/>
        <v>7600</v>
      </c>
      <c r="J30" s="119">
        <f t="shared" si="9"/>
        <v>7600</v>
      </c>
      <c r="K30" s="119">
        <f t="shared" si="9"/>
        <v>8880</v>
      </c>
      <c r="L30" s="119">
        <f t="shared" si="9"/>
        <v>8720</v>
      </c>
      <c r="M30" s="119">
        <f t="shared" si="9"/>
        <v>6960</v>
      </c>
      <c r="N30" s="119">
        <f t="shared" si="9"/>
        <v>7600</v>
      </c>
      <c r="O30" s="119">
        <f t="shared" si="9"/>
        <v>7600</v>
      </c>
      <c r="P30" s="119">
        <f t="shared" si="9"/>
        <v>7600</v>
      </c>
      <c r="Q30" s="119">
        <f t="shared" si="9"/>
        <v>7600</v>
      </c>
      <c r="R30" s="119">
        <f t="shared" si="9"/>
        <v>7600</v>
      </c>
      <c r="S30" s="119">
        <f t="shared" si="9"/>
        <v>7600</v>
      </c>
      <c r="T30" s="119">
        <f t="shared" si="9"/>
        <v>7600</v>
      </c>
      <c r="U30" s="119">
        <f t="shared" si="9"/>
        <v>7600</v>
      </c>
      <c r="V30" s="119">
        <f t="shared" si="9"/>
        <v>7600</v>
      </c>
      <c r="W30" s="119">
        <f t="shared" si="9"/>
        <v>6800</v>
      </c>
      <c r="X30" s="119">
        <f t="shared" si="9"/>
        <v>6800</v>
      </c>
      <c r="Y30" s="119">
        <f t="shared" si="9"/>
        <v>7600</v>
      </c>
      <c r="Z30" s="119">
        <f t="shared" si="9"/>
        <v>6800</v>
      </c>
      <c r="AA30" s="119">
        <f t="shared" si="9"/>
        <v>6800</v>
      </c>
      <c r="AB30" s="119">
        <f t="shared" si="9"/>
        <v>8400</v>
      </c>
      <c r="AC30" s="119">
        <f t="shared" si="9"/>
        <v>6800</v>
      </c>
      <c r="AD30" s="119">
        <f t="shared" si="9"/>
        <v>6800</v>
      </c>
      <c r="AE30" s="119">
        <f t="shared" si="9"/>
        <v>6800</v>
      </c>
      <c r="AF30" s="119">
        <f t="shared" si="9"/>
        <v>6960</v>
      </c>
      <c r="AG30" s="119">
        <f t="shared" si="9"/>
        <v>6800</v>
      </c>
      <c r="AH30" s="119">
        <f t="shared" si="9"/>
        <v>6960</v>
      </c>
      <c r="AI30" s="119">
        <f t="shared" si="9"/>
        <v>6800</v>
      </c>
      <c r="AJ30" s="119">
        <f t="shared" si="9"/>
        <v>6960</v>
      </c>
      <c r="AK30" s="119">
        <f t="shared" si="9"/>
        <v>6800</v>
      </c>
      <c r="AL30" s="119">
        <f t="shared" si="9"/>
        <v>6800</v>
      </c>
      <c r="AM30" s="119">
        <f t="shared" si="9"/>
        <v>6480</v>
      </c>
      <c r="AN30" s="119">
        <f t="shared" si="9"/>
        <v>5520</v>
      </c>
      <c r="AO30" s="119">
        <f t="shared" si="9"/>
        <v>5680</v>
      </c>
      <c r="AP30" s="119">
        <f t="shared" si="9"/>
        <v>5520</v>
      </c>
      <c r="AQ30" s="119">
        <f t="shared" si="9"/>
        <v>5680</v>
      </c>
      <c r="AR30" s="119">
        <f t="shared" si="9"/>
        <v>5520</v>
      </c>
      <c r="AS30" s="119">
        <f t="shared" si="9"/>
        <v>5680</v>
      </c>
      <c r="AT30" s="119">
        <f t="shared" si="9"/>
        <v>5520</v>
      </c>
      <c r="AU30" s="119">
        <f t="shared" si="9"/>
        <v>5680</v>
      </c>
      <c r="AV30" s="119">
        <f t="shared" si="9"/>
        <v>5520</v>
      </c>
      <c r="AW30" s="119">
        <f t="shared" si="9"/>
        <v>5520</v>
      </c>
      <c r="AX30" s="119">
        <f t="shared" si="9"/>
        <v>5680</v>
      </c>
      <c r="AY30" s="119">
        <f t="shared" si="9"/>
        <v>6800</v>
      </c>
      <c r="AZ30" s="119">
        <f t="shared" si="9"/>
        <v>6960</v>
      </c>
      <c r="BA30" s="119">
        <f t="shared" si="9"/>
        <v>6800</v>
      </c>
    </row>
    <row r="31" spans="1:53" ht="10.7" customHeight="1" x14ac:dyDescent="0.2">
      <c r="A31" s="3">
        <v>2</v>
      </c>
      <c r="B31" s="119">
        <f t="shared" ref="B31" si="10">ROUND(B12*0.8,)</f>
        <v>11440</v>
      </c>
      <c r="C31" s="119">
        <f t="shared" ref="C31:BA31" si="11">ROUND(C12*0.8,)</f>
        <v>8400</v>
      </c>
      <c r="D31" s="119">
        <f t="shared" si="11"/>
        <v>8400</v>
      </c>
      <c r="E31" s="119">
        <f t="shared" si="11"/>
        <v>8080</v>
      </c>
      <c r="F31" s="119">
        <f t="shared" si="11"/>
        <v>8720</v>
      </c>
      <c r="G31" s="119">
        <f t="shared" si="11"/>
        <v>8720</v>
      </c>
      <c r="H31" s="119">
        <f t="shared" si="11"/>
        <v>8720</v>
      </c>
      <c r="I31" s="119">
        <f t="shared" si="11"/>
        <v>8720</v>
      </c>
      <c r="J31" s="119">
        <f t="shared" si="11"/>
        <v>8720</v>
      </c>
      <c r="K31" s="119">
        <f t="shared" si="11"/>
        <v>10000</v>
      </c>
      <c r="L31" s="119">
        <f t="shared" si="11"/>
        <v>9840</v>
      </c>
      <c r="M31" s="119">
        <f t="shared" si="11"/>
        <v>8080</v>
      </c>
      <c r="N31" s="119">
        <f t="shared" si="11"/>
        <v>8720</v>
      </c>
      <c r="O31" s="119">
        <f t="shared" si="11"/>
        <v>8720</v>
      </c>
      <c r="P31" s="119">
        <f t="shared" si="11"/>
        <v>8720</v>
      </c>
      <c r="Q31" s="119">
        <f t="shared" si="11"/>
        <v>8720</v>
      </c>
      <c r="R31" s="119">
        <f t="shared" si="11"/>
        <v>8720</v>
      </c>
      <c r="S31" s="119">
        <f t="shared" si="11"/>
        <v>8720</v>
      </c>
      <c r="T31" s="119">
        <f t="shared" si="11"/>
        <v>8720</v>
      </c>
      <c r="U31" s="119">
        <f t="shared" si="11"/>
        <v>8720</v>
      </c>
      <c r="V31" s="119">
        <f t="shared" si="11"/>
        <v>8720</v>
      </c>
      <c r="W31" s="119">
        <f t="shared" si="11"/>
        <v>7920</v>
      </c>
      <c r="X31" s="119">
        <f t="shared" si="11"/>
        <v>7920</v>
      </c>
      <c r="Y31" s="119">
        <f t="shared" si="11"/>
        <v>8720</v>
      </c>
      <c r="Z31" s="119">
        <f t="shared" si="11"/>
        <v>7920</v>
      </c>
      <c r="AA31" s="119">
        <f t="shared" si="11"/>
        <v>7920</v>
      </c>
      <c r="AB31" s="119">
        <f t="shared" si="11"/>
        <v>9520</v>
      </c>
      <c r="AC31" s="119">
        <f t="shared" si="11"/>
        <v>7920</v>
      </c>
      <c r="AD31" s="119">
        <f t="shared" si="11"/>
        <v>7920</v>
      </c>
      <c r="AE31" s="119">
        <f t="shared" si="11"/>
        <v>7920</v>
      </c>
      <c r="AF31" s="119">
        <f t="shared" si="11"/>
        <v>8080</v>
      </c>
      <c r="AG31" s="119">
        <f t="shared" si="11"/>
        <v>7920</v>
      </c>
      <c r="AH31" s="119">
        <f t="shared" si="11"/>
        <v>8080</v>
      </c>
      <c r="AI31" s="119">
        <f t="shared" si="11"/>
        <v>7920</v>
      </c>
      <c r="AJ31" s="119">
        <f t="shared" si="11"/>
        <v>8080</v>
      </c>
      <c r="AK31" s="119">
        <f t="shared" si="11"/>
        <v>7920</v>
      </c>
      <c r="AL31" s="119">
        <f t="shared" si="11"/>
        <v>7920</v>
      </c>
      <c r="AM31" s="119">
        <f t="shared" si="11"/>
        <v>7600</v>
      </c>
      <c r="AN31" s="119">
        <f t="shared" si="11"/>
        <v>6640</v>
      </c>
      <c r="AO31" s="119">
        <f t="shared" si="11"/>
        <v>6800</v>
      </c>
      <c r="AP31" s="119">
        <f t="shared" si="11"/>
        <v>6640</v>
      </c>
      <c r="AQ31" s="119">
        <f t="shared" si="11"/>
        <v>6800</v>
      </c>
      <c r="AR31" s="119">
        <f t="shared" si="11"/>
        <v>6640</v>
      </c>
      <c r="AS31" s="119">
        <f t="shared" si="11"/>
        <v>6800</v>
      </c>
      <c r="AT31" s="119">
        <f t="shared" si="11"/>
        <v>6640</v>
      </c>
      <c r="AU31" s="119">
        <f t="shared" si="11"/>
        <v>6800</v>
      </c>
      <c r="AV31" s="119">
        <f t="shared" si="11"/>
        <v>6640</v>
      </c>
      <c r="AW31" s="119">
        <f t="shared" si="11"/>
        <v>6640</v>
      </c>
      <c r="AX31" s="119">
        <f t="shared" si="11"/>
        <v>6800</v>
      </c>
      <c r="AY31" s="119">
        <f t="shared" si="11"/>
        <v>7920</v>
      </c>
      <c r="AZ31" s="119">
        <f t="shared" si="11"/>
        <v>8080</v>
      </c>
      <c r="BA31" s="119">
        <f t="shared" si="11"/>
        <v>7920</v>
      </c>
    </row>
    <row r="32" spans="1:53"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row>
    <row r="33" spans="1:53" ht="10.7" customHeight="1" x14ac:dyDescent="0.2">
      <c r="A33" s="3">
        <v>1</v>
      </c>
      <c r="B33" s="119">
        <f t="shared" ref="B33" si="12">ROUND(B14*0.8,)</f>
        <v>11920</v>
      </c>
      <c r="C33" s="119">
        <f t="shared" ref="C33:BA33" si="13">ROUND(C14*0.8,)</f>
        <v>8880</v>
      </c>
      <c r="D33" s="119">
        <f t="shared" si="13"/>
        <v>8880</v>
      </c>
      <c r="E33" s="119">
        <f t="shared" si="13"/>
        <v>8560</v>
      </c>
      <c r="F33" s="119">
        <f t="shared" si="13"/>
        <v>9200</v>
      </c>
      <c r="G33" s="119">
        <f t="shared" si="13"/>
        <v>9200</v>
      </c>
      <c r="H33" s="119">
        <f t="shared" si="13"/>
        <v>9200</v>
      </c>
      <c r="I33" s="119">
        <f t="shared" si="13"/>
        <v>9200</v>
      </c>
      <c r="J33" s="119">
        <f t="shared" si="13"/>
        <v>9200</v>
      </c>
      <c r="K33" s="119">
        <f t="shared" si="13"/>
        <v>10480</v>
      </c>
      <c r="L33" s="119">
        <f t="shared" si="13"/>
        <v>10320</v>
      </c>
      <c r="M33" s="119">
        <f t="shared" si="13"/>
        <v>8560</v>
      </c>
      <c r="N33" s="119">
        <f t="shared" si="13"/>
        <v>9200</v>
      </c>
      <c r="O33" s="119">
        <f t="shared" si="13"/>
        <v>9200</v>
      </c>
      <c r="P33" s="119">
        <f t="shared" si="13"/>
        <v>9200</v>
      </c>
      <c r="Q33" s="119">
        <f t="shared" si="13"/>
        <v>9200</v>
      </c>
      <c r="R33" s="119">
        <f t="shared" si="13"/>
        <v>9200</v>
      </c>
      <c r="S33" s="119">
        <f t="shared" si="13"/>
        <v>9200</v>
      </c>
      <c r="T33" s="119">
        <f t="shared" si="13"/>
        <v>9200</v>
      </c>
      <c r="U33" s="119">
        <f t="shared" si="13"/>
        <v>9200</v>
      </c>
      <c r="V33" s="119">
        <f t="shared" si="13"/>
        <v>9200</v>
      </c>
      <c r="W33" s="119">
        <f t="shared" si="13"/>
        <v>8400</v>
      </c>
      <c r="X33" s="119">
        <f t="shared" si="13"/>
        <v>8400</v>
      </c>
      <c r="Y33" s="119">
        <f t="shared" si="13"/>
        <v>9200</v>
      </c>
      <c r="Z33" s="119">
        <f t="shared" si="13"/>
        <v>8400</v>
      </c>
      <c r="AA33" s="119">
        <f t="shared" si="13"/>
        <v>8400</v>
      </c>
      <c r="AB33" s="119">
        <f t="shared" si="13"/>
        <v>10000</v>
      </c>
      <c r="AC33" s="119">
        <f t="shared" si="13"/>
        <v>8400</v>
      </c>
      <c r="AD33" s="119">
        <f t="shared" si="13"/>
        <v>8400</v>
      </c>
      <c r="AE33" s="119">
        <f t="shared" si="13"/>
        <v>8400</v>
      </c>
      <c r="AF33" s="119">
        <f t="shared" si="13"/>
        <v>8560</v>
      </c>
      <c r="AG33" s="119">
        <f t="shared" si="13"/>
        <v>8400</v>
      </c>
      <c r="AH33" s="119">
        <f t="shared" si="13"/>
        <v>8560</v>
      </c>
      <c r="AI33" s="119">
        <f t="shared" si="13"/>
        <v>8400</v>
      </c>
      <c r="AJ33" s="119">
        <f t="shared" si="13"/>
        <v>8560</v>
      </c>
      <c r="AK33" s="119">
        <f t="shared" si="13"/>
        <v>8400</v>
      </c>
      <c r="AL33" s="119">
        <f t="shared" si="13"/>
        <v>8400</v>
      </c>
      <c r="AM33" s="119">
        <f t="shared" si="13"/>
        <v>8080</v>
      </c>
      <c r="AN33" s="119">
        <f t="shared" si="13"/>
        <v>7120</v>
      </c>
      <c r="AO33" s="119">
        <f t="shared" si="13"/>
        <v>7280</v>
      </c>
      <c r="AP33" s="119">
        <f t="shared" si="13"/>
        <v>7120</v>
      </c>
      <c r="AQ33" s="119">
        <f t="shared" si="13"/>
        <v>7280</v>
      </c>
      <c r="AR33" s="119">
        <f t="shared" si="13"/>
        <v>7120</v>
      </c>
      <c r="AS33" s="119">
        <f t="shared" si="13"/>
        <v>7280</v>
      </c>
      <c r="AT33" s="119">
        <f t="shared" si="13"/>
        <v>7120</v>
      </c>
      <c r="AU33" s="119">
        <f t="shared" si="13"/>
        <v>7280</v>
      </c>
      <c r="AV33" s="119">
        <f t="shared" si="13"/>
        <v>7120</v>
      </c>
      <c r="AW33" s="119">
        <f t="shared" si="13"/>
        <v>7120</v>
      </c>
      <c r="AX33" s="119">
        <f t="shared" si="13"/>
        <v>7280</v>
      </c>
      <c r="AY33" s="119">
        <f t="shared" si="13"/>
        <v>8400</v>
      </c>
      <c r="AZ33" s="119">
        <f t="shared" si="13"/>
        <v>8560</v>
      </c>
      <c r="BA33" s="119">
        <f t="shared" si="13"/>
        <v>8400</v>
      </c>
    </row>
    <row r="34" spans="1:53" ht="10.7" customHeight="1" x14ac:dyDescent="0.2">
      <c r="A34" s="3">
        <v>2</v>
      </c>
      <c r="B34" s="119">
        <f t="shared" ref="B34" si="14">ROUND(B15*0.8,)</f>
        <v>13040</v>
      </c>
      <c r="C34" s="119">
        <f t="shared" ref="C34:BA34" si="15">ROUND(C15*0.8,)</f>
        <v>10000</v>
      </c>
      <c r="D34" s="119">
        <f t="shared" si="15"/>
        <v>10000</v>
      </c>
      <c r="E34" s="119">
        <f t="shared" si="15"/>
        <v>9680</v>
      </c>
      <c r="F34" s="119">
        <f t="shared" si="15"/>
        <v>10320</v>
      </c>
      <c r="G34" s="119">
        <f t="shared" si="15"/>
        <v>10320</v>
      </c>
      <c r="H34" s="119">
        <f t="shared" si="15"/>
        <v>10320</v>
      </c>
      <c r="I34" s="119">
        <f t="shared" si="15"/>
        <v>10320</v>
      </c>
      <c r="J34" s="119">
        <f t="shared" si="15"/>
        <v>10320</v>
      </c>
      <c r="K34" s="119">
        <f t="shared" si="15"/>
        <v>11600</v>
      </c>
      <c r="L34" s="119">
        <f t="shared" si="15"/>
        <v>11440</v>
      </c>
      <c r="M34" s="119">
        <f t="shared" si="15"/>
        <v>9680</v>
      </c>
      <c r="N34" s="119">
        <f t="shared" si="15"/>
        <v>10320</v>
      </c>
      <c r="O34" s="119">
        <f t="shared" si="15"/>
        <v>10320</v>
      </c>
      <c r="P34" s="119">
        <f t="shared" si="15"/>
        <v>10320</v>
      </c>
      <c r="Q34" s="119">
        <f t="shared" si="15"/>
        <v>10320</v>
      </c>
      <c r="R34" s="119">
        <f t="shared" si="15"/>
        <v>10320</v>
      </c>
      <c r="S34" s="119">
        <f t="shared" si="15"/>
        <v>10320</v>
      </c>
      <c r="T34" s="119">
        <f t="shared" si="15"/>
        <v>10320</v>
      </c>
      <c r="U34" s="119">
        <f t="shared" si="15"/>
        <v>10320</v>
      </c>
      <c r="V34" s="119">
        <f t="shared" si="15"/>
        <v>10320</v>
      </c>
      <c r="W34" s="119">
        <f t="shared" si="15"/>
        <v>9520</v>
      </c>
      <c r="X34" s="119">
        <f t="shared" si="15"/>
        <v>9520</v>
      </c>
      <c r="Y34" s="119">
        <f t="shared" si="15"/>
        <v>10320</v>
      </c>
      <c r="Z34" s="119">
        <f t="shared" si="15"/>
        <v>9520</v>
      </c>
      <c r="AA34" s="119">
        <f t="shared" si="15"/>
        <v>9520</v>
      </c>
      <c r="AB34" s="119">
        <f t="shared" si="15"/>
        <v>11120</v>
      </c>
      <c r="AC34" s="119">
        <f t="shared" si="15"/>
        <v>9520</v>
      </c>
      <c r="AD34" s="119">
        <f t="shared" si="15"/>
        <v>9520</v>
      </c>
      <c r="AE34" s="119">
        <f t="shared" si="15"/>
        <v>9520</v>
      </c>
      <c r="AF34" s="119">
        <f t="shared" si="15"/>
        <v>9680</v>
      </c>
      <c r="AG34" s="119">
        <f t="shared" si="15"/>
        <v>9520</v>
      </c>
      <c r="AH34" s="119">
        <f t="shared" si="15"/>
        <v>9680</v>
      </c>
      <c r="AI34" s="119">
        <f t="shared" si="15"/>
        <v>9520</v>
      </c>
      <c r="AJ34" s="119">
        <f t="shared" si="15"/>
        <v>9680</v>
      </c>
      <c r="AK34" s="119">
        <f t="shared" si="15"/>
        <v>9520</v>
      </c>
      <c r="AL34" s="119">
        <f t="shared" si="15"/>
        <v>9520</v>
      </c>
      <c r="AM34" s="119">
        <f t="shared" si="15"/>
        <v>9200</v>
      </c>
      <c r="AN34" s="119">
        <f t="shared" si="15"/>
        <v>8240</v>
      </c>
      <c r="AO34" s="119">
        <f t="shared" si="15"/>
        <v>8400</v>
      </c>
      <c r="AP34" s="119">
        <f t="shared" si="15"/>
        <v>8240</v>
      </c>
      <c r="AQ34" s="119">
        <f t="shared" si="15"/>
        <v>8400</v>
      </c>
      <c r="AR34" s="119">
        <f t="shared" si="15"/>
        <v>8240</v>
      </c>
      <c r="AS34" s="119">
        <f t="shared" si="15"/>
        <v>8400</v>
      </c>
      <c r="AT34" s="119">
        <f t="shared" si="15"/>
        <v>8240</v>
      </c>
      <c r="AU34" s="119">
        <f t="shared" si="15"/>
        <v>8400</v>
      </c>
      <c r="AV34" s="119">
        <f t="shared" si="15"/>
        <v>8240</v>
      </c>
      <c r="AW34" s="119">
        <f t="shared" si="15"/>
        <v>8240</v>
      </c>
      <c r="AX34" s="119">
        <f t="shared" si="15"/>
        <v>8400</v>
      </c>
      <c r="AY34" s="119">
        <f t="shared" si="15"/>
        <v>9520</v>
      </c>
      <c r="AZ34" s="119">
        <f t="shared" si="15"/>
        <v>9680</v>
      </c>
      <c r="BA34" s="119">
        <f t="shared" si="15"/>
        <v>9520</v>
      </c>
    </row>
    <row r="35" spans="1:53"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row>
    <row r="36" spans="1:53" ht="10.7" customHeight="1" x14ac:dyDescent="0.2">
      <c r="A36" s="3">
        <v>1</v>
      </c>
      <c r="B36" s="119">
        <f t="shared" ref="B36" si="16">ROUND(B17*0.8,)</f>
        <v>12720</v>
      </c>
      <c r="C36" s="119">
        <f t="shared" ref="C36:BA36" si="17">ROUND(C17*0.8,)</f>
        <v>9680</v>
      </c>
      <c r="D36" s="119">
        <f t="shared" si="17"/>
        <v>9680</v>
      </c>
      <c r="E36" s="119">
        <f t="shared" si="17"/>
        <v>9360</v>
      </c>
      <c r="F36" s="119">
        <f t="shared" si="17"/>
        <v>10000</v>
      </c>
      <c r="G36" s="119">
        <f t="shared" si="17"/>
        <v>10000</v>
      </c>
      <c r="H36" s="119">
        <f t="shared" si="17"/>
        <v>10000</v>
      </c>
      <c r="I36" s="119">
        <f t="shared" si="17"/>
        <v>10000</v>
      </c>
      <c r="J36" s="119">
        <f t="shared" si="17"/>
        <v>10000</v>
      </c>
      <c r="K36" s="119">
        <f t="shared" si="17"/>
        <v>11280</v>
      </c>
      <c r="L36" s="119">
        <f t="shared" si="17"/>
        <v>11120</v>
      </c>
      <c r="M36" s="119">
        <f t="shared" si="17"/>
        <v>9360</v>
      </c>
      <c r="N36" s="119">
        <f t="shared" si="17"/>
        <v>10000</v>
      </c>
      <c r="O36" s="119">
        <f t="shared" si="17"/>
        <v>10000</v>
      </c>
      <c r="P36" s="119">
        <f t="shared" si="17"/>
        <v>10000</v>
      </c>
      <c r="Q36" s="119">
        <f t="shared" si="17"/>
        <v>10000</v>
      </c>
      <c r="R36" s="119">
        <f t="shared" si="17"/>
        <v>10000</v>
      </c>
      <c r="S36" s="119">
        <f t="shared" si="17"/>
        <v>10000</v>
      </c>
      <c r="T36" s="119">
        <f t="shared" si="17"/>
        <v>10000</v>
      </c>
      <c r="U36" s="119">
        <f t="shared" si="17"/>
        <v>10000</v>
      </c>
      <c r="V36" s="119">
        <f t="shared" si="17"/>
        <v>10000</v>
      </c>
      <c r="W36" s="119">
        <f t="shared" si="17"/>
        <v>9200</v>
      </c>
      <c r="X36" s="119">
        <f t="shared" si="17"/>
        <v>9200</v>
      </c>
      <c r="Y36" s="119">
        <f t="shared" si="17"/>
        <v>10000</v>
      </c>
      <c r="Z36" s="119">
        <f t="shared" si="17"/>
        <v>9200</v>
      </c>
      <c r="AA36" s="119">
        <f t="shared" si="17"/>
        <v>9200</v>
      </c>
      <c r="AB36" s="119">
        <f t="shared" si="17"/>
        <v>10800</v>
      </c>
      <c r="AC36" s="119">
        <f t="shared" si="17"/>
        <v>9200</v>
      </c>
      <c r="AD36" s="119">
        <f t="shared" si="17"/>
        <v>9200</v>
      </c>
      <c r="AE36" s="119">
        <f t="shared" si="17"/>
        <v>9200</v>
      </c>
      <c r="AF36" s="119">
        <f t="shared" si="17"/>
        <v>9360</v>
      </c>
      <c r="AG36" s="119">
        <f t="shared" si="17"/>
        <v>9200</v>
      </c>
      <c r="AH36" s="119">
        <f t="shared" si="17"/>
        <v>9360</v>
      </c>
      <c r="AI36" s="119">
        <f t="shared" si="17"/>
        <v>9200</v>
      </c>
      <c r="AJ36" s="119">
        <f t="shared" si="17"/>
        <v>9360</v>
      </c>
      <c r="AK36" s="119">
        <f t="shared" si="17"/>
        <v>9200</v>
      </c>
      <c r="AL36" s="119">
        <f t="shared" si="17"/>
        <v>9200</v>
      </c>
      <c r="AM36" s="119">
        <f t="shared" si="17"/>
        <v>8880</v>
      </c>
      <c r="AN36" s="119">
        <f t="shared" si="17"/>
        <v>7920</v>
      </c>
      <c r="AO36" s="119">
        <f t="shared" si="17"/>
        <v>8080</v>
      </c>
      <c r="AP36" s="119">
        <f t="shared" si="17"/>
        <v>7920</v>
      </c>
      <c r="AQ36" s="119">
        <f t="shared" si="17"/>
        <v>8080</v>
      </c>
      <c r="AR36" s="119">
        <f t="shared" si="17"/>
        <v>7920</v>
      </c>
      <c r="AS36" s="119">
        <f t="shared" si="17"/>
        <v>8080</v>
      </c>
      <c r="AT36" s="119">
        <f t="shared" si="17"/>
        <v>7920</v>
      </c>
      <c r="AU36" s="119">
        <f t="shared" si="17"/>
        <v>8080</v>
      </c>
      <c r="AV36" s="119">
        <f t="shared" si="17"/>
        <v>7920</v>
      </c>
      <c r="AW36" s="119">
        <f t="shared" si="17"/>
        <v>7920</v>
      </c>
      <c r="AX36" s="119">
        <f t="shared" si="17"/>
        <v>8080</v>
      </c>
      <c r="AY36" s="119">
        <f t="shared" si="17"/>
        <v>9200</v>
      </c>
      <c r="AZ36" s="119">
        <f t="shared" si="17"/>
        <v>9360</v>
      </c>
      <c r="BA36" s="119">
        <f t="shared" si="17"/>
        <v>9200</v>
      </c>
    </row>
    <row r="37" spans="1:53" ht="10.7" customHeight="1" x14ac:dyDescent="0.2">
      <c r="A37" s="3">
        <v>2</v>
      </c>
      <c r="B37" s="119">
        <f t="shared" ref="B37" si="18">ROUND(B18*0.8,)</f>
        <v>13840</v>
      </c>
      <c r="C37" s="119">
        <f t="shared" ref="C37:BA37" si="19">ROUND(C18*0.8,)</f>
        <v>10800</v>
      </c>
      <c r="D37" s="119">
        <f t="shared" si="19"/>
        <v>10800</v>
      </c>
      <c r="E37" s="119">
        <f t="shared" si="19"/>
        <v>10480</v>
      </c>
      <c r="F37" s="119">
        <f t="shared" si="19"/>
        <v>11120</v>
      </c>
      <c r="G37" s="119">
        <f t="shared" si="19"/>
        <v>11120</v>
      </c>
      <c r="H37" s="119">
        <f t="shared" si="19"/>
        <v>11120</v>
      </c>
      <c r="I37" s="119">
        <f t="shared" si="19"/>
        <v>11120</v>
      </c>
      <c r="J37" s="119">
        <f t="shared" si="19"/>
        <v>11120</v>
      </c>
      <c r="K37" s="119">
        <f t="shared" si="19"/>
        <v>12400</v>
      </c>
      <c r="L37" s="119">
        <f t="shared" si="19"/>
        <v>12240</v>
      </c>
      <c r="M37" s="119">
        <f t="shared" si="19"/>
        <v>10480</v>
      </c>
      <c r="N37" s="119">
        <f t="shared" si="19"/>
        <v>11120</v>
      </c>
      <c r="O37" s="119">
        <f t="shared" si="19"/>
        <v>11120</v>
      </c>
      <c r="P37" s="119">
        <f t="shared" si="19"/>
        <v>11120</v>
      </c>
      <c r="Q37" s="119">
        <f t="shared" si="19"/>
        <v>11120</v>
      </c>
      <c r="R37" s="119">
        <f t="shared" si="19"/>
        <v>11120</v>
      </c>
      <c r="S37" s="119">
        <f t="shared" si="19"/>
        <v>11120</v>
      </c>
      <c r="T37" s="119">
        <f t="shared" si="19"/>
        <v>11120</v>
      </c>
      <c r="U37" s="119">
        <f t="shared" si="19"/>
        <v>11120</v>
      </c>
      <c r="V37" s="119">
        <f t="shared" si="19"/>
        <v>11120</v>
      </c>
      <c r="W37" s="119">
        <f t="shared" si="19"/>
        <v>10320</v>
      </c>
      <c r="X37" s="119">
        <f t="shared" si="19"/>
        <v>10320</v>
      </c>
      <c r="Y37" s="119">
        <f t="shared" si="19"/>
        <v>11120</v>
      </c>
      <c r="Z37" s="119">
        <f t="shared" si="19"/>
        <v>10320</v>
      </c>
      <c r="AA37" s="119">
        <f t="shared" si="19"/>
        <v>10320</v>
      </c>
      <c r="AB37" s="119">
        <f t="shared" si="19"/>
        <v>11920</v>
      </c>
      <c r="AC37" s="119">
        <f t="shared" si="19"/>
        <v>10320</v>
      </c>
      <c r="AD37" s="119">
        <f t="shared" si="19"/>
        <v>10320</v>
      </c>
      <c r="AE37" s="119">
        <f t="shared" si="19"/>
        <v>10320</v>
      </c>
      <c r="AF37" s="119">
        <f t="shared" si="19"/>
        <v>10480</v>
      </c>
      <c r="AG37" s="119">
        <f t="shared" si="19"/>
        <v>10320</v>
      </c>
      <c r="AH37" s="119">
        <f t="shared" si="19"/>
        <v>10480</v>
      </c>
      <c r="AI37" s="119">
        <f t="shared" si="19"/>
        <v>10320</v>
      </c>
      <c r="AJ37" s="119">
        <f t="shared" si="19"/>
        <v>10480</v>
      </c>
      <c r="AK37" s="119">
        <f t="shared" si="19"/>
        <v>10320</v>
      </c>
      <c r="AL37" s="119">
        <f t="shared" si="19"/>
        <v>10320</v>
      </c>
      <c r="AM37" s="119">
        <f t="shared" si="19"/>
        <v>10000</v>
      </c>
      <c r="AN37" s="119">
        <f t="shared" si="19"/>
        <v>9040</v>
      </c>
      <c r="AO37" s="119">
        <f t="shared" si="19"/>
        <v>9200</v>
      </c>
      <c r="AP37" s="119">
        <f t="shared" si="19"/>
        <v>9040</v>
      </c>
      <c r="AQ37" s="119">
        <f t="shared" si="19"/>
        <v>9200</v>
      </c>
      <c r="AR37" s="119">
        <f t="shared" si="19"/>
        <v>9040</v>
      </c>
      <c r="AS37" s="119">
        <f t="shared" si="19"/>
        <v>9200</v>
      </c>
      <c r="AT37" s="119">
        <f t="shared" si="19"/>
        <v>9040</v>
      </c>
      <c r="AU37" s="119">
        <f t="shared" si="19"/>
        <v>9200</v>
      </c>
      <c r="AV37" s="119">
        <f t="shared" si="19"/>
        <v>9040</v>
      </c>
      <c r="AW37" s="119">
        <f t="shared" si="19"/>
        <v>9040</v>
      </c>
      <c r="AX37" s="119">
        <f t="shared" si="19"/>
        <v>9200</v>
      </c>
      <c r="AY37" s="119">
        <f t="shared" si="19"/>
        <v>10320</v>
      </c>
      <c r="AZ37" s="119">
        <f t="shared" si="19"/>
        <v>10480</v>
      </c>
      <c r="BA37" s="119">
        <f t="shared" si="19"/>
        <v>10320</v>
      </c>
    </row>
    <row r="38" spans="1:53"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ht="10.7" customHeight="1" x14ac:dyDescent="0.2">
      <c r="A39" s="3">
        <v>1</v>
      </c>
      <c r="B39" s="119">
        <f t="shared" ref="B39" si="20">ROUND(B20*0.8,)</f>
        <v>14800</v>
      </c>
      <c r="C39" s="119">
        <f t="shared" ref="C39:BA39" si="21">ROUND(C20*0.8,)</f>
        <v>10880</v>
      </c>
      <c r="D39" s="119">
        <f t="shared" si="21"/>
        <v>10880</v>
      </c>
      <c r="E39" s="119">
        <f t="shared" si="21"/>
        <v>10560</v>
      </c>
      <c r="F39" s="119">
        <f t="shared" si="21"/>
        <v>11200</v>
      </c>
      <c r="G39" s="119">
        <f t="shared" si="21"/>
        <v>11200</v>
      </c>
      <c r="H39" s="119">
        <f t="shared" si="21"/>
        <v>11200</v>
      </c>
      <c r="I39" s="119">
        <f t="shared" si="21"/>
        <v>11200</v>
      </c>
      <c r="J39" s="119">
        <f t="shared" si="21"/>
        <v>11200</v>
      </c>
      <c r="K39" s="119">
        <f t="shared" si="21"/>
        <v>12480</v>
      </c>
      <c r="L39" s="119">
        <f t="shared" si="21"/>
        <v>12320</v>
      </c>
      <c r="M39" s="119">
        <f t="shared" si="21"/>
        <v>10560</v>
      </c>
      <c r="N39" s="119">
        <f t="shared" si="21"/>
        <v>11200</v>
      </c>
      <c r="O39" s="119">
        <f t="shared" si="21"/>
        <v>11200</v>
      </c>
      <c r="P39" s="119">
        <f t="shared" si="21"/>
        <v>11200</v>
      </c>
      <c r="Q39" s="119">
        <f t="shared" si="21"/>
        <v>11200</v>
      </c>
      <c r="R39" s="119">
        <f t="shared" si="21"/>
        <v>11200</v>
      </c>
      <c r="S39" s="119">
        <f t="shared" si="21"/>
        <v>11200</v>
      </c>
      <c r="T39" s="119">
        <f t="shared" si="21"/>
        <v>11200</v>
      </c>
      <c r="U39" s="119">
        <f t="shared" si="21"/>
        <v>11200</v>
      </c>
      <c r="V39" s="119">
        <f t="shared" si="21"/>
        <v>11200</v>
      </c>
      <c r="W39" s="119">
        <f t="shared" si="21"/>
        <v>10400</v>
      </c>
      <c r="X39" s="119">
        <f t="shared" si="21"/>
        <v>10400</v>
      </c>
      <c r="Y39" s="119">
        <f t="shared" si="21"/>
        <v>11200</v>
      </c>
      <c r="Z39" s="119">
        <f t="shared" si="21"/>
        <v>10400</v>
      </c>
      <c r="AA39" s="119">
        <f t="shared" si="21"/>
        <v>10400</v>
      </c>
      <c r="AB39" s="119">
        <f t="shared" si="21"/>
        <v>12000</v>
      </c>
      <c r="AC39" s="119">
        <f t="shared" si="21"/>
        <v>10400</v>
      </c>
      <c r="AD39" s="119">
        <f t="shared" si="21"/>
        <v>10400</v>
      </c>
      <c r="AE39" s="119">
        <f t="shared" si="21"/>
        <v>10400</v>
      </c>
      <c r="AF39" s="119">
        <f t="shared" si="21"/>
        <v>10560</v>
      </c>
      <c r="AG39" s="119">
        <f t="shared" si="21"/>
        <v>10400</v>
      </c>
      <c r="AH39" s="119">
        <f t="shared" si="21"/>
        <v>10560</v>
      </c>
      <c r="AI39" s="119">
        <f t="shared" si="21"/>
        <v>10400</v>
      </c>
      <c r="AJ39" s="119">
        <f t="shared" si="21"/>
        <v>10560</v>
      </c>
      <c r="AK39" s="119">
        <f t="shared" si="21"/>
        <v>10400</v>
      </c>
      <c r="AL39" s="119">
        <f t="shared" si="21"/>
        <v>10400</v>
      </c>
      <c r="AM39" s="119">
        <f t="shared" si="21"/>
        <v>10080</v>
      </c>
      <c r="AN39" s="119">
        <f t="shared" si="21"/>
        <v>9120</v>
      </c>
      <c r="AO39" s="119">
        <f t="shared" si="21"/>
        <v>9280</v>
      </c>
      <c r="AP39" s="119">
        <f t="shared" si="21"/>
        <v>9120</v>
      </c>
      <c r="AQ39" s="119">
        <f t="shared" si="21"/>
        <v>9280</v>
      </c>
      <c r="AR39" s="119">
        <f t="shared" si="21"/>
        <v>9120</v>
      </c>
      <c r="AS39" s="119">
        <f t="shared" si="21"/>
        <v>9280</v>
      </c>
      <c r="AT39" s="119">
        <f t="shared" si="21"/>
        <v>9120</v>
      </c>
      <c r="AU39" s="119">
        <f t="shared" si="21"/>
        <v>9280</v>
      </c>
      <c r="AV39" s="119">
        <f t="shared" si="21"/>
        <v>9120</v>
      </c>
      <c r="AW39" s="119">
        <f t="shared" si="21"/>
        <v>9120</v>
      </c>
      <c r="AX39" s="119">
        <f t="shared" si="21"/>
        <v>9280</v>
      </c>
      <c r="AY39" s="119">
        <f t="shared" si="21"/>
        <v>10400</v>
      </c>
      <c r="AZ39" s="119">
        <f t="shared" si="21"/>
        <v>10560</v>
      </c>
      <c r="BA39" s="119">
        <f t="shared" si="21"/>
        <v>10400</v>
      </c>
    </row>
    <row r="40" spans="1:53" ht="10.7" customHeight="1" x14ac:dyDescent="0.2">
      <c r="A40" s="3">
        <v>2</v>
      </c>
      <c r="B40" s="119">
        <f t="shared" ref="B40" si="22">ROUND(B21*0.8,)</f>
        <v>15920</v>
      </c>
      <c r="C40" s="119">
        <f t="shared" ref="C40:BA40" si="23">ROUND(C21*0.8,)</f>
        <v>12000</v>
      </c>
      <c r="D40" s="119">
        <f t="shared" si="23"/>
        <v>12000</v>
      </c>
      <c r="E40" s="119">
        <f t="shared" si="23"/>
        <v>11680</v>
      </c>
      <c r="F40" s="119">
        <f t="shared" si="23"/>
        <v>12320</v>
      </c>
      <c r="G40" s="119">
        <f t="shared" si="23"/>
        <v>12320</v>
      </c>
      <c r="H40" s="119">
        <f t="shared" si="23"/>
        <v>12320</v>
      </c>
      <c r="I40" s="119">
        <f t="shared" si="23"/>
        <v>12320</v>
      </c>
      <c r="J40" s="119">
        <f t="shared" si="23"/>
        <v>12320</v>
      </c>
      <c r="K40" s="119">
        <f t="shared" si="23"/>
        <v>13600</v>
      </c>
      <c r="L40" s="119">
        <f t="shared" si="23"/>
        <v>13440</v>
      </c>
      <c r="M40" s="119">
        <f t="shared" si="23"/>
        <v>11680</v>
      </c>
      <c r="N40" s="119">
        <f t="shared" si="23"/>
        <v>12320</v>
      </c>
      <c r="O40" s="119">
        <f t="shared" si="23"/>
        <v>12320</v>
      </c>
      <c r="P40" s="119">
        <f t="shared" si="23"/>
        <v>12320</v>
      </c>
      <c r="Q40" s="119">
        <f t="shared" si="23"/>
        <v>12320</v>
      </c>
      <c r="R40" s="119">
        <f t="shared" si="23"/>
        <v>12320</v>
      </c>
      <c r="S40" s="119">
        <f t="shared" si="23"/>
        <v>12320</v>
      </c>
      <c r="T40" s="119">
        <f t="shared" si="23"/>
        <v>12320</v>
      </c>
      <c r="U40" s="119">
        <f t="shared" si="23"/>
        <v>12320</v>
      </c>
      <c r="V40" s="119">
        <f t="shared" si="23"/>
        <v>12320</v>
      </c>
      <c r="W40" s="119">
        <f t="shared" si="23"/>
        <v>11520</v>
      </c>
      <c r="X40" s="119">
        <f t="shared" si="23"/>
        <v>11520</v>
      </c>
      <c r="Y40" s="119">
        <f t="shared" si="23"/>
        <v>12320</v>
      </c>
      <c r="Z40" s="119">
        <f t="shared" si="23"/>
        <v>11520</v>
      </c>
      <c r="AA40" s="119">
        <f t="shared" si="23"/>
        <v>11520</v>
      </c>
      <c r="AB40" s="119">
        <f t="shared" si="23"/>
        <v>13120</v>
      </c>
      <c r="AC40" s="119">
        <f t="shared" si="23"/>
        <v>11520</v>
      </c>
      <c r="AD40" s="119">
        <f t="shared" si="23"/>
        <v>11520</v>
      </c>
      <c r="AE40" s="119">
        <f t="shared" si="23"/>
        <v>11520</v>
      </c>
      <c r="AF40" s="119">
        <f t="shared" si="23"/>
        <v>11680</v>
      </c>
      <c r="AG40" s="119">
        <f t="shared" si="23"/>
        <v>11520</v>
      </c>
      <c r="AH40" s="119">
        <f t="shared" si="23"/>
        <v>11680</v>
      </c>
      <c r="AI40" s="119">
        <f t="shared" si="23"/>
        <v>11520</v>
      </c>
      <c r="AJ40" s="119">
        <f t="shared" si="23"/>
        <v>11680</v>
      </c>
      <c r="AK40" s="119">
        <f t="shared" si="23"/>
        <v>11520</v>
      </c>
      <c r="AL40" s="119">
        <f t="shared" si="23"/>
        <v>11520</v>
      </c>
      <c r="AM40" s="119">
        <f t="shared" si="23"/>
        <v>11200</v>
      </c>
      <c r="AN40" s="119">
        <f t="shared" si="23"/>
        <v>10240</v>
      </c>
      <c r="AO40" s="119">
        <f t="shared" si="23"/>
        <v>10400</v>
      </c>
      <c r="AP40" s="119">
        <f t="shared" si="23"/>
        <v>10240</v>
      </c>
      <c r="AQ40" s="119">
        <f t="shared" si="23"/>
        <v>10400</v>
      </c>
      <c r="AR40" s="119">
        <f t="shared" si="23"/>
        <v>10240</v>
      </c>
      <c r="AS40" s="119">
        <f t="shared" si="23"/>
        <v>10400</v>
      </c>
      <c r="AT40" s="119">
        <f t="shared" si="23"/>
        <v>10240</v>
      </c>
      <c r="AU40" s="119">
        <f t="shared" si="23"/>
        <v>10400</v>
      </c>
      <c r="AV40" s="119">
        <f t="shared" si="23"/>
        <v>10240</v>
      </c>
      <c r="AW40" s="119">
        <f t="shared" si="23"/>
        <v>10240</v>
      </c>
      <c r="AX40" s="119">
        <f t="shared" si="23"/>
        <v>10400</v>
      </c>
      <c r="AY40" s="119">
        <f t="shared" si="23"/>
        <v>11520</v>
      </c>
      <c r="AZ40" s="119">
        <f t="shared" si="23"/>
        <v>11680</v>
      </c>
      <c r="BA40" s="119">
        <f t="shared" si="23"/>
        <v>11520</v>
      </c>
    </row>
    <row r="41" spans="1:53" ht="11.45" customHeight="1" x14ac:dyDescent="0.2"/>
    <row r="42" spans="1:53" x14ac:dyDescent="0.2">
      <c r="A42" s="36" t="s">
        <v>3</v>
      </c>
    </row>
    <row r="43" spans="1:53" x14ac:dyDescent="0.2">
      <c r="A43" s="20" t="s">
        <v>4</v>
      </c>
    </row>
    <row r="44" spans="1:53" x14ac:dyDescent="0.2">
      <c r="A44" s="20" t="s">
        <v>5</v>
      </c>
    </row>
    <row r="45" spans="1:53" ht="12" customHeight="1" x14ac:dyDescent="0.2">
      <c r="A45" s="21" t="s">
        <v>6</v>
      </c>
    </row>
    <row r="46" spans="1:53" x14ac:dyDescent="0.2">
      <c r="A46" s="42" t="s">
        <v>75</v>
      </c>
    </row>
    <row r="47" spans="1:53" ht="10.7" customHeight="1" x14ac:dyDescent="0.2">
      <c r="A47" s="20"/>
    </row>
    <row r="48" spans="1:53" ht="22.5" customHeight="1" thickBot="1" x14ac:dyDescent="0.25">
      <c r="A48" s="43" t="s">
        <v>8</v>
      </c>
    </row>
    <row r="49" spans="1:1" ht="144.75" thickBot="1" x14ac:dyDescent="0.25">
      <c r="A49" s="139" t="s">
        <v>184</v>
      </c>
    </row>
    <row r="50" spans="1:1" ht="12.75" thickBot="1" x14ac:dyDescent="0.25">
      <c r="A50" s="22"/>
    </row>
    <row r="51" spans="1:1" ht="12.75" thickBot="1" x14ac:dyDescent="0.25">
      <c r="A51" s="61" t="s">
        <v>27</v>
      </c>
    </row>
    <row r="52" spans="1:1" ht="12.75" thickBot="1" x14ac:dyDescent="0.25">
      <c r="A52" s="88" t="s">
        <v>215</v>
      </c>
    </row>
    <row r="53" spans="1:1" x14ac:dyDescent="0.2">
      <c r="A53" s="115" t="s">
        <v>216</v>
      </c>
    </row>
  </sheetData>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53" width="9.85546875" style="118" bestFit="1" customWidth="1"/>
    <col min="54" max="16384" width="8.5703125" style="118"/>
  </cols>
  <sheetData>
    <row r="1" spans="1:53" ht="10.7" customHeight="1" x14ac:dyDescent="0.2">
      <c r="A1" s="9" t="s">
        <v>175</v>
      </c>
    </row>
    <row r="2" spans="1:53" ht="10.7" customHeight="1" x14ac:dyDescent="0.2">
      <c r="A2" s="19" t="s">
        <v>10</v>
      </c>
    </row>
    <row r="3" spans="1:53" ht="10.7" customHeight="1" x14ac:dyDescent="0.2">
      <c r="A3" s="10"/>
    </row>
    <row r="4" spans="1:53" x14ac:dyDescent="0.2">
      <c r="A4" s="95" t="s">
        <v>1</v>
      </c>
    </row>
    <row r="5" spans="1:53" s="117" customFormat="1" ht="25.5" customHeight="1" x14ac:dyDescent="0.2">
      <c r="A5" s="34"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129">
        <f>'C завтраками| Bed and breakfast'!AB5</f>
        <v>45913</v>
      </c>
      <c r="AC5" s="129">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17" customFormat="1" ht="25.5" customHeight="1" x14ac:dyDescent="0.2">
      <c r="A6" s="34"/>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129">
        <f>'C завтраками| Bed and breakfast'!AB6</f>
        <v>45925</v>
      </c>
      <c r="AC6" s="129">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0.7" customHeight="1" x14ac:dyDescent="0.2">
      <c r="A7" s="184"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row>
    <row r="8" spans="1:53"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c r="AE8" s="119">
        <f>'C завтраками| Bed and breakfast'!AE8</f>
        <v>7000</v>
      </c>
      <c r="AF8" s="119">
        <f>'C завтраками| Bed and breakfast'!AF8</f>
        <v>7200</v>
      </c>
      <c r="AG8" s="119">
        <f>'C завтраками| Bed and breakfast'!AG8</f>
        <v>7000</v>
      </c>
      <c r="AH8" s="119">
        <f>'C завтраками| Bed and breakfast'!AH8</f>
        <v>7200</v>
      </c>
      <c r="AI8" s="119">
        <f>'C завтраками| Bed and breakfast'!AI8</f>
        <v>7000</v>
      </c>
      <c r="AJ8" s="119">
        <f>'C завтраками| Bed and breakfast'!AJ8</f>
        <v>7200</v>
      </c>
      <c r="AK8" s="119">
        <f>'C завтраками| Bed and breakfast'!AK8</f>
        <v>7000</v>
      </c>
      <c r="AL8" s="119">
        <f>'C завтраками| Bed and breakfast'!AL8</f>
        <v>7000</v>
      </c>
      <c r="AM8" s="119">
        <f>'C завтраками| Bed and breakfast'!AM8</f>
        <v>6600</v>
      </c>
      <c r="AN8" s="119">
        <f>'C завтраками| Bed and breakfast'!AN8</f>
        <v>5400</v>
      </c>
      <c r="AO8" s="119">
        <f>'C завтраками| Bed and breakfast'!AO8</f>
        <v>5600</v>
      </c>
      <c r="AP8" s="119">
        <f>'C завтраками| Bed and breakfast'!AP8</f>
        <v>5400</v>
      </c>
      <c r="AQ8" s="119">
        <f>'C завтраками| Bed and breakfast'!AQ8</f>
        <v>5600</v>
      </c>
      <c r="AR8" s="119">
        <f>'C завтраками| Bed and breakfast'!AR8</f>
        <v>5400</v>
      </c>
      <c r="AS8" s="119">
        <f>'C завтраками| Bed and breakfast'!AS8</f>
        <v>5600</v>
      </c>
      <c r="AT8" s="119">
        <f>'C завтраками| Bed and breakfast'!AT8</f>
        <v>5400</v>
      </c>
      <c r="AU8" s="119">
        <f>'C завтраками| Bed and breakfast'!AU8</f>
        <v>5600</v>
      </c>
      <c r="AV8" s="119">
        <f>'C завтраками| Bed and breakfast'!AV8</f>
        <v>5400</v>
      </c>
      <c r="AW8" s="119">
        <f>'C завтраками| Bed and breakfast'!AW8</f>
        <v>5400</v>
      </c>
      <c r="AX8" s="119">
        <f>'C завтраками| Bed and breakfast'!AX8</f>
        <v>5600</v>
      </c>
      <c r="AY8" s="119">
        <f>'C завтраками| Bed and breakfast'!AY8</f>
        <v>7000</v>
      </c>
      <c r="AZ8" s="119">
        <f>'C завтраками| Bed and breakfast'!AZ8</f>
        <v>7200</v>
      </c>
      <c r="BA8" s="119">
        <f>'C завтраками| Bed and breakfast'!BA8</f>
        <v>7000</v>
      </c>
    </row>
    <row r="9" spans="1:53"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c r="AE9" s="119">
        <f>'C завтраками| Bed and breakfast'!AE9</f>
        <v>8400</v>
      </c>
      <c r="AF9" s="119">
        <f>'C завтраками| Bed and breakfast'!AF9</f>
        <v>8600</v>
      </c>
      <c r="AG9" s="119">
        <f>'C завтраками| Bed and breakfast'!AG9</f>
        <v>8400</v>
      </c>
      <c r="AH9" s="119">
        <f>'C завтраками| Bed and breakfast'!AH9</f>
        <v>8600</v>
      </c>
      <c r="AI9" s="119">
        <f>'C завтраками| Bed and breakfast'!AI9</f>
        <v>8400</v>
      </c>
      <c r="AJ9" s="119">
        <f>'C завтраками| Bed and breakfast'!AJ9</f>
        <v>8600</v>
      </c>
      <c r="AK9" s="119">
        <f>'C завтраками| Bed and breakfast'!AK9</f>
        <v>8400</v>
      </c>
      <c r="AL9" s="119">
        <f>'C завтраками| Bed and breakfast'!AL9</f>
        <v>8400</v>
      </c>
      <c r="AM9" s="119">
        <f>'C завтраками| Bed and breakfast'!AM9</f>
        <v>8000</v>
      </c>
      <c r="AN9" s="119">
        <f>'C завтраками| Bed and breakfast'!AN9</f>
        <v>6800</v>
      </c>
      <c r="AO9" s="119">
        <f>'C завтраками| Bed and breakfast'!AO9</f>
        <v>7000</v>
      </c>
      <c r="AP9" s="119">
        <f>'C завтраками| Bed and breakfast'!AP9</f>
        <v>6800</v>
      </c>
      <c r="AQ9" s="119">
        <f>'C завтраками| Bed and breakfast'!AQ9</f>
        <v>7000</v>
      </c>
      <c r="AR9" s="119">
        <f>'C завтраками| Bed and breakfast'!AR9</f>
        <v>6800</v>
      </c>
      <c r="AS9" s="119">
        <f>'C завтраками| Bed and breakfast'!AS9</f>
        <v>7000</v>
      </c>
      <c r="AT9" s="119">
        <f>'C завтраками| Bed and breakfast'!AT9</f>
        <v>6800</v>
      </c>
      <c r="AU9" s="119">
        <f>'C завтраками| Bed and breakfast'!AU9</f>
        <v>7000</v>
      </c>
      <c r="AV9" s="119">
        <f>'C завтраками| Bed and breakfast'!AV9</f>
        <v>6800</v>
      </c>
      <c r="AW9" s="119">
        <f>'C завтраками| Bed and breakfast'!AW9</f>
        <v>6800</v>
      </c>
      <c r="AX9" s="119">
        <f>'C завтраками| Bed and breakfast'!AX9</f>
        <v>7000</v>
      </c>
      <c r="AY9" s="119">
        <f>'C завтраками| Bed and breakfast'!AY9</f>
        <v>8400</v>
      </c>
      <c r="AZ9" s="119">
        <f>'C завтраками| Bed and breakfast'!AZ9</f>
        <v>8600</v>
      </c>
      <c r="BA9" s="119">
        <f>'C завтраками| Bed and breakfast'!BA9</f>
        <v>8400</v>
      </c>
    </row>
    <row r="10" spans="1:53"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c r="AE11" s="119">
        <f>'C завтраками| Bed and breakfast'!AE11</f>
        <v>8500</v>
      </c>
      <c r="AF11" s="119">
        <f>'C завтраками| Bed and breakfast'!AF11</f>
        <v>8700</v>
      </c>
      <c r="AG11" s="119">
        <f>'C завтраками| Bed and breakfast'!AG11</f>
        <v>8500</v>
      </c>
      <c r="AH11" s="119">
        <f>'C завтраками| Bed and breakfast'!AH11</f>
        <v>8700</v>
      </c>
      <c r="AI11" s="119">
        <f>'C завтраками| Bed and breakfast'!AI11</f>
        <v>8500</v>
      </c>
      <c r="AJ11" s="119">
        <f>'C завтраками| Bed and breakfast'!AJ11</f>
        <v>8700</v>
      </c>
      <c r="AK11" s="119">
        <f>'C завтраками| Bed and breakfast'!AK11</f>
        <v>8500</v>
      </c>
      <c r="AL11" s="119">
        <f>'C завтраками| Bed and breakfast'!AL11</f>
        <v>8500</v>
      </c>
      <c r="AM11" s="119">
        <f>'C завтраками| Bed and breakfast'!AM11</f>
        <v>8100</v>
      </c>
      <c r="AN11" s="119">
        <f>'C завтраками| Bed and breakfast'!AN11</f>
        <v>6900</v>
      </c>
      <c r="AO11" s="119">
        <f>'C завтраками| Bed and breakfast'!AO11</f>
        <v>7100</v>
      </c>
      <c r="AP11" s="119">
        <f>'C завтраками| Bed and breakfast'!AP11</f>
        <v>6900</v>
      </c>
      <c r="AQ11" s="119">
        <f>'C завтраками| Bed and breakfast'!AQ11</f>
        <v>7100</v>
      </c>
      <c r="AR11" s="119">
        <f>'C завтраками| Bed and breakfast'!AR11</f>
        <v>6900</v>
      </c>
      <c r="AS11" s="119">
        <f>'C завтраками| Bed and breakfast'!AS11</f>
        <v>7100</v>
      </c>
      <c r="AT11" s="119">
        <f>'C завтраками| Bed and breakfast'!AT11</f>
        <v>6900</v>
      </c>
      <c r="AU11" s="119">
        <f>'C завтраками| Bed and breakfast'!AU11</f>
        <v>7100</v>
      </c>
      <c r="AV11" s="119">
        <f>'C завтраками| Bed and breakfast'!AV11</f>
        <v>6900</v>
      </c>
      <c r="AW11" s="119">
        <f>'C завтраками| Bed and breakfast'!AW11</f>
        <v>6900</v>
      </c>
      <c r="AX11" s="119">
        <f>'C завтраками| Bed and breakfast'!AX11</f>
        <v>7100</v>
      </c>
      <c r="AY11" s="119">
        <f>'C завтраками| Bed and breakfast'!AY11</f>
        <v>8500</v>
      </c>
      <c r="AZ11" s="119">
        <f>'C завтраками| Bed and breakfast'!AZ11</f>
        <v>8700</v>
      </c>
      <c r="BA11" s="119">
        <f>'C завтраками| Bed and breakfast'!BA11</f>
        <v>8500</v>
      </c>
    </row>
    <row r="12" spans="1:53"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c r="AE12" s="119">
        <f>'C завтраками| Bed and breakfast'!AE12</f>
        <v>9900</v>
      </c>
      <c r="AF12" s="119">
        <f>'C завтраками| Bed and breakfast'!AF12</f>
        <v>10100</v>
      </c>
      <c r="AG12" s="119">
        <f>'C завтраками| Bed and breakfast'!AG12</f>
        <v>9900</v>
      </c>
      <c r="AH12" s="119">
        <f>'C завтраками| Bed and breakfast'!AH12</f>
        <v>10100</v>
      </c>
      <c r="AI12" s="119">
        <f>'C завтраками| Bed and breakfast'!AI12</f>
        <v>9900</v>
      </c>
      <c r="AJ12" s="119">
        <f>'C завтраками| Bed and breakfast'!AJ12</f>
        <v>10100</v>
      </c>
      <c r="AK12" s="119">
        <f>'C завтраками| Bed and breakfast'!AK12</f>
        <v>9900</v>
      </c>
      <c r="AL12" s="119">
        <f>'C завтраками| Bed and breakfast'!AL12</f>
        <v>9900</v>
      </c>
      <c r="AM12" s="119">
        <f>'C завтраками| Bed and breakfast'!AM12</f>
        <v>9500</v>
      </c>
      <c r="AN12" s="119">
        <f>'C завтраками| Bed and breakfast'!AN12</f>
        <v>8300</v>
      </c>
      <c r="AO12" s="119">
        <f>'C завтраками| Bed and breakfast'!AO12</f>
        <v>8500</v>
      </c>
      <c r="AP12" s="119">
        <f>'C завтраками| Bed and breakfast'!AP12</f>
        <v>8300</v>
      </c>
      <c r="AQ12" s="119">
        <f>'C завтраками| Bed and breakfast'!AQ12</f>
        <v>8500</v>
      </c>
      <c r="AR12" s="119">
        <f>'C завтраками| Bed and breakfast'!AR12</f>
        <v>8300</v>
      </c>
      <c r="AS12" s="119">
        <f>'C завтраками| Bed and breakfast'!AS12</f>
        <v>8500</v>
      </c>
      <c r="AT12" s="119">
        <f>'C завтраками| Bed and breakfast'!AT12</f>
        <v>8300</v>
      </c>
      <c r="AU12" s="119">
        <f>'C завтраками| Bed and breakfast'!AU12</f>
        <v>8500</v>
      </c>
      <c r="AV12" s="119">
        <f>'C завтраками| Bed and breakfast'!AV12</f>
        <v>8300</v>
      </c>
      <c r="AW12" s="119">
        <f>'C завтраками| Bed and breakfast'!AW12</f>
        <v>8300</v>
      </c>
      <c r="AX12" s="119">
        <f>'C завтраками| Bed and breakfast'!AX12</f>
        <v>8500</v>
      </c>
      <c r="AY12" s="119">
        <f>'C завтраками| Bed and breakfast'!AY12</f>
        <v>9900</v>
      </c>
      <c r="AZ12" s="119">
        <f>'C завтраками| Bed and breakfast'!AZ12</f>
        <v>10100</v>
      </c>
      <c r="BA12" s="119">
        <f>'C завтраками| Bed and breakfast'!BA12</f>
        <v>9900</v>
      </c>
    </row>
    <row r="13" spans="1:53"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row>
    <row r="14" spans="1:53"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c r="AE14" s="119">
        <f>'C завтраками| Bed and breakfast'!AE14</f>
        <v>10500</v>
      </c>
      <c r="AF14" s="119">
        <f>'C завтраками| Bed and breakfast'!AF14</f>
        <v>10700</v>
      </c>
      <c r="AG14" s="119">
        <f>'C завтраками| Bed and breakfast'!AG14</f>
        <v>10500</v>
      </c>
      <c r="AH14" s="119">
        <f>'C завтраками| Bed and breakfast'!AH14</f>
        <v>10700</v>
      </c>
      <c r="AI14" s="119">
        <f>'C завтраками| Bed and breakfast'!AI14</f>
        <v>10500</v>
      </c>
      <c r="AJ14" s="119">
        <f>'C завтраками| Bed and breakfast'!AJ14</f>
        <v>10700</v>
      </c>
      <c r="AK14" s="119">
        <f>'C завтраками| Bed and breakfast'!AK14</f>
        <v>10500</v>
      </c>
      <c r="AL14" s="119">
        <f>'C завтраками| Bed and breakfast'!AL14</f>
        <v>10500</v>
      </c>
      <c r="AM14" s="119">
        <f>'C завтраками| Bed and breakfast'!AM14</f>
        <v>10100</v>
      </c>
      <c r="AN14" s="119">
        <f>'C завтраками| Bed and breakfast'!AN14</f>
        <v>8900</v>
      </c>
      <c r="AO14" s="119">
        <f>'C завтраками| Bed and breakfast'!AO14</f>
        <v>9100</v>
      </c>
      <c r="AP14" s="119">
        <f>'C завтраками| Bed and breakfast'!AP14</f>
        <v>8900</v>
      </c>
      <c r="AQ14" s="119">
        <f>'C завтраками| Bed and breakfast'!AQ14</f>
        <v>9100</v>
      </c>
      <c r="AR14" s="119">
        <f>'C завтраками| Bed and breakfast'!AR14</f>
        <v>8900</v>
      </c>
      <c r="AS14" s="119">
        <f>'C завтраками| Bed and breakfast'!AS14</f>
        <v>9100</v>
      </c>
      <c r="AT14" s="119">
        <f>'C завтраками| Bed and breakfast'!AT14</f>
        <v>8900</v>
      </c>
      <c r="AU14" s="119">
        <f>'C завтраками| Bed and breakfast'!AU14</f>
        <v>9100</v>
      </c>
      <c r="AV14" s="119">
        <f>'C завтраками| Bed and breakfast'!AV14</f>
        <v>8900</v>
      </c>
      <c r="AW14" s="119">
        <f>'C завтраками| Bed and breakfast'!AW14</f>
        <v>8900</v>
      </c>
      <c r="AX14" s="119">
        <f>'C завтраками| Bed and breakfast'!AX14</f>
        <v>9100</v>
      </c>
      <c r="AY14" s="119">
        <f>'C завтраками| Bed and breakfast'!AY14</f>
        <v>10500</v>
      </c>
      <c r="AZ14" s="119">
        <f>'C завтраками| Bed and breakfast'!AZ14</f>
        <v>10700</v>
      </c>
      <c r="BA14" s="119">
        <f>'C завтраками| Bed and breakfast'!BA14</f>
        <v>10500</v>
      </c>
    </row>
    <row r="15" spans="1:53"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c r="AE15" s="119">
        <f>'C завтраками| Bed and breakfast'!AE15</f>
        <v>11900</v>
      </c>
      <c r="AF15" s="119">
        <f>'C завтраками| Bed and breakfast'!AF15</f>
        <v>12100</v>
      </c>
      <c r="AG15" s="119">
        <f>'C завтраками| Bed and breakfast'!AG15</f>
        <v>11900</v>
      </c>
      <c r="AH15" s="119">
        <f>'C завтраками| Bed and breakfast'!AH15</f>
        <v>12100</v>
      </c>
      <c r="AI15" s="119">
        <f>'C завтраками| Bed and breakfast'!AI15</f>
        <v>11900</v>
      </c>
      <c r="AJ15" s="119">
        <f>'C завтраками| Bed and breakfast'!AJ15</f>
        <v>12100</v>
      </c>
      <c r="AK15" s="119">
        <f>'C завтраками| Bed and breakfast'!AK15</f>
        <v>11900</v>
      </c>
      <c r="AL15" s="119">
        <f>'C завтраками| Bed and breakfast'!AL15</f>
        <v>11900</v>
      </c>
      <c r="AM15" s="119">
        <f>'C завтраками| Bed and breakfast'!AM15</f>
        <v>11500</v>
      </c>
      <c r="AN15" s="119">
        <f>'C завтраками| Bed and breakfast'!AN15</f>
        <v>10300</v>
      </c>
      <c r="AO15" s="119">
        <f>'C завтраками| Bed and breakfast'!AO15</f>
        <v>10500</v>
      </c>
      <c r="AP15" s="119">
        <f>'C завтраками| Bed and breakfast'!AP15</f>
        <v>10300</v>
      </c>
      <c r="AQ15" s="119">
        <f>'C завтраками| Bed and breakfast'!AQ15</f>
        <v>10500</v>
      </c>
      <c r="AR15" s="119">
        <f>'C завтраками| Bed and breakfast'!AR15</f>
        <v>10300</v>
      </c>
      <c r="AS15" s="119">
        <f>'C завтраками| Bed and breakfast'!AS15</f>
        <v>10500</v>
      </c>
      <c r="AT15" s="119">
        <f>'C завтраками| Bed and breakfast'!AT15</f>
        <v>10300</v>
      </c>
      <c r="AU15" s="119">
        <f>'C завтраками| Bed and breakfast'!AU15</f>
        <v>10500</v>
      </c>
      <c r="AV15" s="119">
        <f>'C завтраками| Bed and breakfast'!AV15</f>
        <v>10300</v>
      </c>
      <c r="AW15" s="119">
        <f>'C завтраками| Bed and breakfast'!AW15</f>
        <v>10300</v>
      </c>
      <c r="AX15" s="119">
        <f>'C завтраками| Bed and breakfast'!AX15</f>
        <v>10500</v>
      </c>
      <c r="AY15" s="119">
        <f>'C завтраками| Bed and breakfast'!AY15</f>
        <v>11900</v>
      </c>
      <c r="AZ15" s="119">
        <f>'C завтраками| Bed and breakfast'!AZ15</f>
        <v>12100</v>
      </c>
      <c r="BA15" s="119">
        <f>'C завтраками| Bed and breakfast'!BA15</f>
        <v>11900</v>
      </c>
    </row>
    <row r="16" spans="1:53"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row>
    <row r="17" spans="1:53"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c r="AE17" s="119">
        <f>'C завтраками| Bed and breakfast'!AE17</f>
        <v>11500</v>
      </c>
      <c r="AF17" s="119">
        <f>'C завтраками| Bed and breakfast'!AF17</f>
        <v>11700</v>
      </c>
      <c r="AG17" s="119">
        <f>'C завтраками| Bed and breakfast'!AG17</f>
        <v>11500</v>
      </c>
      <c r="AH17" s="119">
        <f>'C завтраками| Bed and breakfast'!AH17</f>
        <v>11700</v>
      </c>
      <c r="AI17" s="119">
        <f>'C завтраками| Bed and breakfast'!AI17</f>
        <v>11500</v>
      </c>
      <c r="AJ17" s="119">
        <f>'C завтраками| Bed and breakfast'!AJ17</f>
        <v>11700</v>
      </c>
      <c r="AK17" s="119">
        <f>'C завтраками| Bed and breakfast'!AK17</f>
        <v>11500</v>
      </c>
      <c r="AL17" s="119">
        <f>'C завтраками| Bed and breakfast'!AL17</f>
        <v>11500</v>
      </c>
      <c r="AM17" s="119">
        <f>'C завтраками| Bed and breakfast'!AM17</f>
        <v>11100</v>
      </c>
      <c r="AN17" s="119">
        <f>'C завтраками| Bed and breakfast'!AN17</f>
        <v>9900</v>
      </c>
      <c r="AO17" s="119">
        <f>'C завтраками| Bed and breakfast'!AO17</f>
        <v>10100</v>
      </c>
      <c r="AP17" s="119">
        <f>'C завтраками| Bed and breakfast'!AP17</f>
        <v>9900</v>
      </c>
      <c r="AQ17" s="119">
        <f>'C завтраками| Bed and breakfast'!AQ17</f>
        <v>10100</v>
      </c>
      <c r="AR17" s="119">
        <f>'C завтраками| Bed and breakfast'!AR17</f>
        <v>9900</v>
      </c>
      <c r="AS17" s="119">
        <f>'C завтраками| Bed and breakfast'!AS17</f>
        <v>10100</v>
      </c>
      <c r="AT17" s="119">
        <f>'C завтраками| Bed and breakfast'!AT17</f>
        <v>9900</v>
      </c>
      <c r="AU17" s="119">
        <f>'C завтраками| Bed and breakfast'!AU17</f>
        <v>10100</v>
      </c>
      <c r="AV17" s="119">
        <f>'C завтраками| Bed and breakfast'!AV17</f>
        <v>9900</v>
      </c>
      <c r="AW17" s="119">
        <f>'C завтраками| Bed and breakfast'!AW17</f>
        <v>9900</v>
      </c>
      <c r="AX17" s="119">
        <f>'C завтраками| Bed and breakfast'!AX17</f>
        <v>10100</v>
      </c>
      <c r="AY17" s="119">
        <f>'C завтраками| Bed and breakfast'!AY17</f>
        <v>11500</v>
      </c>
      <c r="AZ17" s="119">
        <f>'C завтраками| Bed and breakfast'!AZ17</f>
        <v>11700</v>
      </c>
      <c r="BA17" s="119">
        <f>'C завтраками| Bed and breakfast'!BA17</f>
        <v>11500</v>
      </c>
    </row>
    <row r="18" spans="1:53"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c r="AE18" s="119">
        <f>'C завтраками| Bed and breakfast'!AE18</f>
        <v>12900</v>
      </c>
      <c r="AF18" s="119">
        <f>'C завтраками| Bed and breakfast'!AF18</f>
        <v>13100</v>
      </c>
      <c r="AG18" s="119">
        <f>'C завтраками| Bed and breakfast'!AG18</f>
        <v>12900</v>
      </c>
      <c r="AH18" s="119">
        <f>'C завтраками| Bed and breakfast'!AH18</f>
        <v>13100</v>
      </c>
      <c r="AI18" s="119">
        <f>'C завтраками| Bed and breakfast'!AI18</f>
        <v>12900</v>
      </c>
      <c r="AJ18" s="119">
        <f>'C завтраками| Bed and breakfast'!AJ18</f>
        <v>13100</v>
      </c>
      <c r="AK18" s="119">
        <f>'C завтраками| Bed and breakfast'!AK18</f>
        <v>12900</v>
      </c>
      <c r="AL18" s="119">
        <f>'C завтраками| Bed and breakfast'!AL18</f>
        <v>12900</v>
      </c>
      <c r="AM18" s="119">
        <f>'C завтраками| Bed and breakfast'!AM18</f>
        <v>12500</v>
      </c>
      <c r="AN18" s="119">
        <f>'C завтраками| Bed and breakfast'!AN18</f>
        <v>11300</v>
      </c>
      <c r="AO18" s="119">
        <f>'C завтраками| Bed and breakfast'!AO18</f>
        <v>11500</v>
      </c>
      <c r="AP18" s="119">
        <f>'C завтраками| Bed and breakfast'!AP18</f>
        <v>11300</v>
      </c>
      <c r="AQ18" s="119">
        <f>'C завтраками| Bed and breakfast'!AQ18</f>
        <v>11500</v>
      </c>
      <c r="AR18" s="119">
        <f>'C завтраками| Bed and breakfast'!AR18</f>
        <v>11300</v>
      </c>
      <c r="AS18" s="119">
        <f>'C завтраками| Bed and breakfast'!AS18</f>
        <v>11500</v>
      </c>
      <c r="AT18" s="119">
        <f>'C завтраками| Bed and breakfast'!AT18</f>
        <v>11300</v>
      </c>
      <c r="AU18" s="119">
        <f>'C завтраками| Bed and breakfast'!AU18</f>
        <v>11500</v>
      </c>
      <c r="AV18" s="119">
        <f>'C завтраками| Bed and breakfast'!AV18</f>
        <v>11300</v>
      </c>
      <c r="AW18" s="119">
        <f>'C завтраками| Bed and breakfast'!AW18</f>
        <v>11300</v>
      </c>
      <c r="AX18" s="119">
        <f>'C завтраками| Bed and breakfast'!AX18</f>
        <v>11500</v>
      </c>
      <c r="AY18" s="119">
        <f>'C завтраками| Bed and breakfast'!AY18</f>
        <v>12900</v>
      </c>
      <c r="AZ18" s="119">
        <f>'C завтраками| Bed and breakfast'!AZ18</f>
        <v>13100</v>
      </c>
      <c r="BA18" s="119">
        <f>'C завтраками| Bed and breakfast'!BA18</f>
        <v>12900</v>
      </c>
    </row>
    <row r="19" spans="1:53"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row>
    <row r="20" spans="1:53"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c r="AE20" s="119">
        <f>'C завтраками| Bed and breakfast'!AE20</f>
        <v>13000</v>
      </c>
      <c r="AF20" s="119">
        <f>'C завтраками| Bed and breakfast'!AF20</f>
        <v>13200</v>
      </c>
      <c r="AG20" s="119">
        <f>'C завтраками| Bed and breakfast'!AG20</f>
        <v>13000</v>
      </c>
      <c r="AH20" s="119">
        <f>'C завтраками| Bed and breakfast'!AH20</f>
        <v>13200</v>
      </c>
      <c r="AI20" s="119">
        <f>'C завтраками| Bed and breakfast'!AI20</f>
        <v>13000</v>
      </c>
      <c r="AJ20" s="119">
        <f>'C завтраками| Bed and breakfast'!AJ20</f>
        <v>13200</v>
      </c>
      <c r="AK20" s="119">
        <f>'C завтраками| Bed and breakfast'!AK20</f>
        <v>13000</v>
      </c>
      <c r="AL20" s="119">
        <f>'C завтраками| Bed and breakfast'!AL20</f>
        <v>13000</v>
      </c>
      <c r="AM20" s="119">
        <f>'C завтраками| Bed and breakfast'!AM20</f>
        <v>12600</v>
      </c>
      <c r="AN20" s="119">
        <f>'C завтраками| Bed and breakfast'!AN20</f>
        <v>11400</v>
      </c>
      <c r="AO20" s="119">
        <f>'C завтраками| Bed and breakfast'!AO20</f>
        <v>11600</v>
      </c>
      <c r="AP20" s="119">
        <f>'C завтраками| Bed and breakfast'!AP20</f>
        <v>11400</v>
      </c>
      <c r="AQ20" s="119">
        <f>'C завтраками| Bed and breakfast'!AQ20</f>
        <v>11600</v>
      </c>
      <c r="AR20" s="119">
        <f>'C завтраками| Bed and breakfast'!AR20</f>
        <v>11400</v>
      </c>
      <c r="AS20" s="119">
        <f>'C завтраками| Bed and breakfast'!AS20</f>
        <v>11600</v>
      </c>
      <c r="AT20" s="119">
        <f>'C завтраками| Bed and breakfast'!AT20</f>
        <v>11400</v>
      </c>
      <c r="AU20" s="119">
        <f>'C завтраками| Bed and breakfast'!AU20</f>
        <v>11600</v>
      </c>
      <c r="AV20" s="119">
        <f>'C завтраками| Bed and breakfast'!AV20</f>
        <v>11400</v>
      </c>
      <c r="AW20" s="119">
        <f>'C завтраками| Bed and breakfast'!AW20</f>
        <v>11400</v>
      </c>
      <c r="AX20" s="119">
        <f>'C завтраками| Bed and breakfast'!AX20</f>
        <v>11600</v>
      </c>
      <c r="AY20" s="119">
        <f>'C завтраками| Bed and breakfast'!AY20</f>
        <v>13000</v>
      </c>
      <c r="AZ20" s="119">
        <f>'C завтраками| Bed and breakfast'!AZ20</f>
        <v>13200</v>
      </c>
      <c r="BA20" s="119">
        <f>'C завтраками| Bed and breakfast'!BA20</f>
        <v>13000</v>
      </c>
    </row>
    <row r="21" spans="1:53"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c r="AE21" s="119">
        <f>'C завтраками| Bed and breakfast'!AE21</f>
        <v>14400</v>
      </c>
      <c r="AF21" s="119">
        <f>'C завтраками| Bed and breakfast'!AF21</f>
        <v>14600</v>
      </c>
      <c r="AG21" s="119">
        <f>'C завтраками| Bed and breakfast'!AG21</f>
        <v>14400</v>
      </c>
      <c r="AH21" s="119">
        <f>'C завтраками| Bed and breakfast'!AH21</f>
        <v>14600</v>
      </c>
      <c r="AI21" s="119">
        <f>'C завтраками| Bed and breakfast'!AI21</f>
        <v>14400</v>
      </c>
      <c r="AJ21" s="119">
        <f>'C завтраками| Bed and breakfast'!AJ21</f>
        <v>14600</v>
      </c>
      <c r="AK21" s="119">
        <f>'C завтраками| Bed and breakfast'!AK21</f>
        <v>14400</v>
      </c>
      <c r="AL21" s="119">
        <f>'C завтраками| Bed and breakfast'!AL21</f>
        <v>14400</v>
      </c>
      <c r="AM21" s="119">
        <f>'C завтраками| Bed and breakfast'!AM21</f>
        <v>14000</v>
      </c>
      <c r="AN21" s="119">
        <f>'C завтраками| Bed and breakfast'!AN21</f>
        <v>12800</v>
      </c>
      <c r="AO21" s="119">
        <f>'C завтраками| Bed and breakfast'!AO21</f>
        <v>13000</v>
      </c>
      <c r="AP21" s="119">
        <f>'C завтраками| Bed and breakfast'!AP21</f>
        <v>12800</v>
      </c>
      <c r="AQ21" s="119">
        <f>'C завтраками| Bed and breakfast'!AQ21</f>
        <v>13000</v>
      </c>
      <c r="AR21" s="119">
        <f>'C завтраками| Bed and breakfast'!AR21</f>
        <v>12800</v>
      </c>
      <c r="AS21" s="119">
        <f>'C завтраками| Bed and breakfast'!AS21</f>
        <v>13000</v>
      </c>
      <c r="AT21" s="119">
        <f>'C завтраками| Bed and breakfast'!AT21</f>
        <v>12800</v>
      </c>
      <c r="AU21" s="119">
        <f>'C завтраками| Bed and breakfast'!AU21</f>
        <v>13000</v>
      </c>
      <c r="AV21" s="119">
        <f>'C завтраками| Bed and breakfast'!AV21</f>
        <v>12800</v>
      </c>
      <c r="AW21" s="119">
        <f>'C завтраками| Bed and breakfast'!AW21</f>
        <v>12800</v>
      </c>
      <c r="AX21" s="119">
        <f>'C завтраками| Bed and breakfast'!AX21</f>
        <v>13000</v>
      </c>
      <c r="AY21" s="119">
        <f>'C завтраками| Bed and breakfast'!AY21</f>
        <v>14400</v>
      </c>
      <c r="AZ21" s="119">
        <f>'C завтраками| Bed and breakfast'!AZ21</f>
        <v>14600</v>
      </c>
      <c r="BA21" s="119">
        <f>'C завтраками| Bed and breakfast'!BA21</f>
        <v>14400</v>
      </c>
    </row>
    <row r="22" spans="1:53"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row>
    <row r="23" spans="1:53"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row>
    <row r="24" spans="1:53" s="117" customFormat="1" ht="25.5" customHeight="1" x14ac:dyDescent="0.2">
      <c r="A24" s="27"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129">
        <f t="shared" si="1"/>
        <v>45913</v>
      </c>
      <c r="AC24" s="129">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s="117" customFormat="1" ht="25.5" customHeight="1" x14ac:dyDescent="0.2">
      <c r="A25" s="34"/>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129">
        <f t="shared" si="3"/>
        <v>45925</v>
      </c>
      <c r="AC25" s="129">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s="183" customFormat="1" ht="10.7" customHeight="1" x14ac:dyDescent="0.2">
      <c r="A26" s="184"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row>
    <row r="27" spans="1:53" ht="10.7" customHeight="1" x14ac:dyDescent="0.2">
      <c r="A27" s="3">
        <v>1</v>
      </c>
      <c r="B27" s="119">
        <f t="shared" ref="B27" si="4">ROUND(B8*0.82,)+25</f>
        <v>9373</v>
      </c>
      <c r="C27" s="119">
        <f t="shared" ref="C27:BA27" si="5">ROUND(C8*0.82,)+25</f>
        <v>6257</v>
      </c>
      <c r="D27" s="119">
        <f t="shared" si="5"/>
        <v>6257</v>
      </c>
      <c r="E27" s="119">
        <f t="shared" si="5"/>
        <v>5929</v>
      </c>
      <c r="F27" s="119">
        <f t="shared" si="5"/>
        <v>6585</v>
      </c>
      <c r="G27" s="119">
        <f t="shared" si="5"/>
        <v>6585</v>
      </c>
      <c r="H27" s="119">
        <f t="shared" si="5"/>
        <v>6585</v>
      </c>
      <c r="I27" s="119">
        <f t="shared" si="5"/>
        <v>6585</v>
      </c>
      <c r="J27" s="119">
        <f t="shared" si="5"/>
        <v>6585</v>
      </c>
      <c r="K27" s="119">
        <f t="shared" si="5"/>
        <v>7897</v>
      </c>
      <c r="L27" s="119">
        <f t="shared" si="5"/>
        <v>7733</v>
      </c>
      <c r="M27" s="119">
        <f t="shared" si="5"/>
        <v>5929</v>
      </c>
      <c r="N27" s="119">
        <f t="shared" si="5"/>
        <v>6585</v>
      </c>
      <c r="O27" s="119">
        <f t="shared" si="5"/>
        <v>6585</v>
      </c>
      <c r="P27" s="119">
        <f t="shared" si="5"/>
        <v>6585</v>
      </c>
      <c r="Q27" s="119">
        <f t="shared" si="5"/>
        <v>6585</v>
      </c>
      <c r="R27" s="119">
        <f t="shared" si="5"/>
        <v>6585</v>
      </c>
      <c r="S27" s="119">
        <f t="shared" si="5"/>
        <v>6585</v>
      </c>
      <c r="T27" s="119">
        <f t="shared" si="5"/>
        <v>6585</v>
      </c>
      <c r="U27" s="119">
        <f t="shared" si="5"/>
        <v>6585</v>
      </c>
      <c r="V27" s="119">
        <f t="shared" si="5"/>
        <v>6585</v>
      </c>
      <c r="W27" s="119">
        <f t="shared" si="5"/>
        <v>5765</v>
      </c>
      <c r="X27" s="119">
        <f t="shared" si="5"/>
        <v>5765</v>
      </c>
      <c r="Y27" s="119">
        <f t="shared" si="5"/>
        <v>6585</v>
      </c>
      <c r="Z27" s="119">
        <f t="shared" si="5"/>
        <v>5765</v>
      </c>
      <c r="AA27" s="119">
        <f t="shared" si="5"/>
        <v>5765</v>
      </c>
      <c r="AB27" s="119">
        <f t="shared" si="5"/>
        <v>7405</v>
      </c>
      <c r="AC27" s="119">
        <f t="shared" si="5"/>
        <v>5765</v>
      </c>
      <c r="AD27" s="119">
        <f t="shared" si="5"/>
        <v>5765</v>
      </c>
      <c r="AE27" s="119">
        <f t="shared" si="5"/>
        <v>5765</v>
      </c>
      <c r="AF27" s="119">
        <f t="shared" si="5"/>
        <v>5929</v>
      </c>
      <c r="AG27" s="119">
        <f t="shared" si="5"/>
        <v>5765</v>
      </c>
      <c r="AH27" s="119">
        <f t="shared" si="5"/>
        <v>5929</v>
      </c>
      <c r="AI27" s="119">
        <f t="shared" si="5"/>
        <v>5765</v>
      </c>
      <c r="AJ27" s="119">
        <f t="shared" si="5"/>
        <v>5929</v>
      </c>
      <c r="AK27" s="119">
        <f t="shared" si="5"/>
        <v>5765</v>
      </c>
      <c r="AL27" s="119">
        <f t="shared" si="5"/>
        <v>5765</v>
      </c>
      <c r="AM27" s="119">
        <f t="shared" si="5"/>
        <v>5437</v>
      </c>
      <c r="AN27" s="119">
        <f t="shared" si="5"/>
        <v>4453</v>
      </c>
      <c r="AO27" s="119">
        <f t="shared" si="5"/>
        <v>4617</v>
      </c>
      <c r="AP27" s="119">
        <f t="shared" si="5"/>
        <v>4453</v>
      </c>
      <c r="AQ27" s="119">
        <f t="shared" si="5"/>
        <v>4617</v>
      </c>
      <c r="AR27" s="119">
        <f t="shared" si="5"/>
        <v>4453</v>
      </c>
      <c r="AS27" s="119">
        <f t="shared" si="5"/>
        <v>4617</v>
      </c>
      <c r="AT27" s="119">
        <f t="shared" si="5"/>
        <v>4453</v>
      </c>
      <c r="AU27" s="119">
        <f t="shared" si="5"/>
        <v>4617</v>
      </c>
      <c r="AV27" s="119">
        <f t="shared" si="5"/>
        <v>4453</v>
      </c>
      <c r="AW27" s="119">
        <f t="shared" si="5"/>
        <v>4453</v>
      </c>
      <c r="AX27" s="119">
        <f t="shared" si="5"/>
        <v>4617</v>
      </c>
      <c r="AY27" s="119">
        <f t="shared" si="5"/>
        <v>5765</v>
      </c>
      <c r="AZ27" s="119">
        <f t="shared" si="5"/>
        <v>5929</v>
      </c>
      <c r="BA27" s="119">
        <f t="shared" si="5"/>
        <v>5765</v>
      </c>
    </row>
    <row r="28" spans="1:53" ht="10.7" customHeight="1" x14ac:dyDescent="0.2">
      <c r="A28" s="3">
        <v>2</v>
      </c>
      <c r="B28" s="119">
        <f t="shared" ref="B28" si="6">ROUND(B9*0.82,)+25</f>
        <v>10521</v>
      </c>
      <c r="C28" s="119">
        <f t="shared" ref="C28:BA28" si="7">ROUND(C9*0.82,)+25</f>
        <v>7405</v>
      </c>
      <c r="D28" s="119">
        <f t="shared" si="7"/>
        <v>7405</v>
      </c>
      <c r="E28" s="119">
        <f t="shared" si="7"/>
        <v>7077</v>
      </c>
      <c r="F28" s="119">
        <f t="shared" si="7"/>
        <v>7733</v>
      </c>
      <c r="G28" s="119">
        <f t="shared" si="7"/>
        <v>7733</v>
      </c>
      <c r="H28" s="119">
        <f t="shared" si="7"/>
        <v>7733</v>
      </c>
      <c r="I28" s="119">
        <f t="shared" si="7"/>
        <v>7733</v>
      </c>
      <c r="J28" s="119">
        <f t="shared" si="7"/>
        <v>7733</v>
      </c>
      <c r="K28" s="119">
        <f t="shared" si="7"/>
        <v>9045</v>
      </c>
      <c r="L28" s="119">
        <f t="shared" si="7"/>
        <v>8881</v>
      </c>
      <c r="M28" s="119">
        <f t="shared" si="7"/>
        <v>7077</v>
      </c>
      <c r="N28" s="119">
        <f t="shared" si="7"/>
        <v>7733</v>
      </c>
      <c r="O28" s="119">
        <f t="shared" si="7"/>
        <v>7733</v>
      </c>
      <c r="P28" s="119">
        <f t="shared" si="7"/>
        <v>7733</v>
      </c>
      <c r="Q28" s="119">
        <f t="shared" si="7"/>
        <v>7733</v>
      </c>
      <c r="R28" s="119">
        <f t="shared" si="7"/>
        <v>7733</v>
      </c>
      <c r="S28" s="119">
        <f t="shared" si="7"/>
        <v>7733</v>
      </c>
      <c r="T28" s="119">
        <f t="shared" si="7"/>
        <v>7733</v>
      </c>
      <c r="U28" s="119">
        <f t="shared" si="7"/>
        <v>7733</v>
      </c>
      <c r="V28" s="119">
        <f t="shared" si="7"/>
        <v>7733</v>
      </c>
      <c r="W28" s="119">
        <f t="shared" si="7"/>
        <v>6913</v>
      </c>
      <c r="X28" s="119">
        <f t="shared" si="7"/>
        <v>6913</v>
      </c>
      <c r="Y28" s="119">
        <f t="shared" si="7"/>
        <v>7733</v>
      </c>
      <c r="Z28" s="119">
        <f t="shared" si="7"/>
        <v>6913</v>
      </c>
      <c r="AA28" s="119">
        <f t="shared" si="7"/>
        <v>6913</v>
      </c>
      <c r="AB28" s="119">
        <f t="shared" si="7"/>
        <v>8553</v>
      </c>
      <c r="AC28" s="119">
        <f t="shared" si="7"/>
        <v>6913</v>
      </c>
      <c r="AD28" s="119">
        <f t="shared" si="7"/>
        <v>6913</v>
      </c>
      <c r="AE28" s="119">
        <f t="shared" si="7"/>
        <v>6913</v>
      </c>
      <c r="AF28" s="119">
        <f t="shared" si="7"/>
        <v>7077</v>
      </c>
      <c r="AG28" s="119">
        <f t="shared" si="7"/>
        <v>6913</v>
      </c>
      <c r="AH28" s="119">
        <f t="shared" si="7"/>
        <v>7077</v>
      </c>
      <c r="AI28" s="119">
        <f t="shared" si="7"/>
        <v>6913</v>
      </c>
      <c r="AJ28" s="119">
        <f t="shared" si="7"/>
        <v>7077</v>
      </c>
      <c r="AK28" s="119">
        <f t="shared" si="7"/>
        <v>6913</v>
      </c>
      <c r="AL28" s="119">
        <f t="shared" si="7"/>
        <v>6913</v>
      </c>
      <c r="AM28" s="119">
        <f t="shared" si="7"/>
        <v>6585</v>
      </c>
      <c r="AN28" s="119">
        <f t="shared" si="7"/>
        <v>5601</v>
      </c>
      <c r="AO28" s="119">
        <f t="shared" si="7"/>
        <v>5765</v>
      </c>
      <c r="AP28" s="119">
        <f t="shared" si="7"/>
        <v>5601</v>
      </c>
      <c r="AQ28" s="119">
        <f t="shared" si="7"/>
        <v>5765</v>
      </c>
      <c r="AR28" s="119">
        <f t="shared" si="7"/>
        <v>5601</v>
      </c>
      <c r="AS28" s="119">
        <f t="shared" si="7"/>
        <v>5765</v>
      </c>
      <c r="AT28" s="119">
        <f t="shared" si="7"/>
        <v>5601</v>
      </c>
      <c r="AU28" s="119">
        <f t="shared" si="7"/>
        <v>5765</v>
      </c>
      <c r="AV28" s="119">
        <f t="shared" si="7"/>
        <v>5601</v>
      </c>
      <c r="AW28" s="119">
        <f t="shared" si="7"/>
        <v>5601</v>
      </c>
      <c r="AX28" s="119">
        <f t="shared" si="7"/>
        <v>5765</v>
      </c>
      <c r="AY28" s="119">
        <f t="shared" si="7"/>
        <v>6913</v>
      </c>
      <c r="AZ28" s="119">
        <f t="shared" si="7"/>
        <v>7077</v>
      </c>
      <c r="BA28" s="119">
        <f t="shared" si="7"/>
        <v>6913</v>
      </c>
    </row>
    <row r="29" spans="1:53"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row>
    <row r="30" spans="1:53" ht="10.7" customHeight="1" x14ac:dyDescent="0.2">
      <c r="A30" s="3">
        <v>1</v>
      </c>
      <c r="B30" s="119">
        <f t="shared" ref="B30" si="8">ROUND(B11*0.82,)+25</f>
        <v>10603</v>
      </c>
      <c r="C30" s="119">
        <f t="shared" ref="C30:BA30" si="9">ROUND(C11*0.82,)+25</f>
        <v>7487</v>
      </c>
      <c r="D30" s="119">
        <f t="shared" si="9"/>
        <v>7487</v>
      </c>
      <c r="E30" s="119">
        <f t="shared" si="9"/>
        <v>7159</v>
      </c>
      <c r="F30" s="119">
        <f t="shared" si="9"/>
        <v>7815</v>
      </c>
      <c r="G30" s="119">
        <f t="shared" si="9"/>
        <v>7815</v>
      </c>
      <c r="H30" s="119">
        <f t="shared" si="9"/>
        <v>7815</v>
      </c>
      <c r="I30" s="119">
        <f t="shared" si="9"/>
        <v>7815</v>
      </c>
      <c r="J30" s="119">
        <f t="shared" si="9"/>
        <v>7815</v>
      </c>
      <c r="K30" s="119">
        <f t="shared" si="9"/>
        <v>9127</v>
      </c>
      <c r="L30" s="119">
        <f t="shared" si="9"/>
        <v>8963</v>
      </c>
      <c r="M30" s="119">
        <f t="shared" si="9"/>
        <v>7159</v>
      </c>
      <c r="N30" s="119">
        <f t="shared" si="9"/>
        <v>7815</v>
      </c>
      <c r="O30" s="119">
        <f t="shared" si="9"/>
        <v>7815</v>
      </c>
      <c r="P30" s="119">
        <f t="shared" si="9"/>
        <v>7815</v>
      </c>
      <c r="Q30" s="119">
        <f t="shared" si="9"/>
        <v>7815</v>
      </c>
      <c r="R30" s="119">
        <f t="shared" si="9"/>
        <v>7815</v>
      </c>
      <c r="S30" s="119">
        <f t="shared" si="9"/>
        <v>7815</v>
      </c>
      <c r="T30" s="119">
        <f t="shared" si="9"/>
        <v>7815</v>
      </c>
      <c r="U30" s="119">
        <f t="shared" si="9"/>
        <v>7815</v>
      </c>
      <c r="V30" s="119">
        <f t="shared" si="9"/>
        <v>7815</v>
      </c>
      <c r="W30" s="119">
        <f t="shared" si="9"/>
        <v>6995</v>
      </c>
      <c r="X30" s="119">
        <f t="shared" si="9"/>
        <v>6995</v>
      </c>
      <c r="Y30" s="119">
        <f t="shared" si="9"/>
        <v>7815</v>
      </c>
      <c r="Z30" s="119">
        <f t="shared" si="9"/>
        <v>6995</v>
      </c>
      <c r="AA30" s="119">
        <f t="shared" si="9"/>
        <v>6995</v>
      </c>
      <c r="AB30" s="119">
        <f t="shared" si="9"/>
        <v>8635</v>
      </c>
      <c r="AC30" s="119">
        <f t="shared" si="9"/>
        <v>6995</v>
      </c>
      <c r="AD30" s="119">
        <f t="shared" si="9"/>
        <v>6995</v>
      </c>
      <c r="AE30" s="119">
        <f t="shared" si="9"/>
        <v>6995</v>
      </c>
      <c r="AF30" s="119">
        <f t="shared" si="9"/>
        <v>7159</v>
      </c>
      <c r="AG30" s="119">
        <f t="shared" si="9"/>
        <v>6995</v>
      </c>
      <c r="AH30" s="119">
        <f t="shared" si="9"/>
        <v>7159</v>
      </c>
      <c r="AI30" s="119">
        <f t="shared" si="9"/>
        <v>6995</v>
      </c>
      <c r="AJ30" s="119">
        <f t="shared" si="9"/>
        <v>7159</v>
      </c>
      <c r="AK30" s="119">
        <f t="shared" si="9"/>
        <v>6995</v>
      </c>
      <c r="AL30" s="119">
        <f t="shared" si="9"/>
        <v>6995</v>
      </c>
      <c r="AM30" s="119">
        <f t="shared" si="9"/>
        <v>6667</v>
      </c>
      <c r="AN30" s="119">
        <f t="shared" si="9"/>
        <v>5683</v>
      </c>
      <c r="AO30" s="119">
        <f t="shared" si="9"/>
        <v>5847</v>
      </c>
      <c r="AP30" s="119">
        <f t="shared" si="9"/>
        <v>5683</v>
      </c>
      <c r="AQ30" s="119">
        <f t="shared" si="9"/>
        <v>5847</v>
      </c>
      <c r="AR30" s="119">
        <f t="shared" si="9"/>
        <v>5683</v>
      </c>
      <c r="AS30" s="119">
        <f t="shared" si="9"/>
        <v>5847</v>
      </c>
      <c r="AT30" s="119">
        <f t="shared" si="9"/>
        <v>5683</v>
      </c>
      <c r="AU30" s="119">
        <f t="shared" si="9"/>
        <v>5847</v>
      </c>
      <c r="AV30" s="119">
        <f t="shared" si="9"/>
        <v>5683</v>
      </c>
      <c r="AW30" s="119">
        <f t="shared" si="9"/>
        <v>5683</v>
      </c>
      <c r="AX30" s="119">
        <f t="shared" si="9"/>
        <v>5847</v>
      </c>
      <c r="AY30" s="119">
        <f t="shared" si="9"/>
        <v>6995</v>
      </c>
      <c r="AZ30" s="119">
        <f t="shared" si="9"/>
        <v>7159</v>
      </c>
      <c r="BA30" s="119">
        <f t="shared" si="9"/>
        <v>6995</v>
      </c>
    </row>
    <row r="31" spans="1:53" ht="10.7" customHeight="1" x14ac:dyDescent="0.2">
      <c r="A31" s="3">
        <v>2</v>
      </c>
      <c r="B31" s="119">
        <f t="shared" ref="B31" si="10">ROUND(B12*0.82,)+25</f>
        <v>11751</v>
      </c>
      <c r="C31" s="119">
        <f t="shared" ref="C31:BA31" si="11">ROUND(C12*0.82,)+25</f>
        <v>8635</v>
      </c>
      <c r="D31" s="119">
        <f t="shared" si="11"/>
        <v>8635</v>
      </c>
      <c r="E31" s="119">
        <f t="shared" si="11"/>
        <v>8307</v>
      </c>
      <c r="F31" s="119">
        <f t="shared" si="11"/>
        <v>8963</v>
      </c>
      <c r="G31" s="119">
        <f t="shared" si="11"/>
        <v>8963</v>
      </c>
      <c r="H31" s="119">
        <f t="shared" si="11"/>
        <v>8963</v>
      </c>
      <c r="I31" s="119">
        <f t="shared" si="11"/>
        <v>8963</v>
      </c>
      <c r="J31" s="119">
        <f t="shared" si="11"/>
        <v>8963</v>
      </c>
      <c r="K31" s="119">
        <f t="shared" si="11"/>
        <v>10275</v>
      </c>
      <c r="L31" s="119">
        <f t="shared" si="11"/>
        <v>10111</v>
      </c>
      <c r="M31" s="119">
        <f t="shared" si="11"/>
        <v>8307</v>
      </c>
      <c r="N31" s="119">
        <f t="shared" si="11"/>
        <v>8963</v>
      </c>
      <c r="O31" s="119">
        <f t="shared" si="11"/>
        <v>8963</v>
      </c>
      <c r="P31" s="119">
        <f t="shared" si="11"/>
        <v>8963</v>
      </c>
      <c r="Q31" s="119">
        <f t="shared" si="11"/>
        <v>8963</v>
      </c>
      <c r="R31" s="119">
        <f t="shared" si="11"/>
        <v>8963</v>
      </c>
      <c r="S31" s="119">
        <f t="shared" si="11"/>
        <v>8963</v>
      </c>
      <c r="T31" s="119">
        <f t="shared" si="11"/>
        <v>8963</v>
      </c>
      <c r="U31" s="119">
        <f t="shared" si="11"/>
        <v>8963</v>
      </c>
      <c r="V31" s="119">
        <f t="shared" si="11"/>
        <v>8963</v>
      </c>
      <c r="W31" s="119">
        <f t="shared" si="11"/>
        <v>8143</v>
      </c>
      <c r="X31" s="119">
        <f t="shared" si="11"/>
        <v>8143</v>
      </c>
      <c r="Y31" s="119">
        <f t="shared" si="11"/>
        <v>8963</v>
      </c>
      <c r="Z31" s="119">
        <f t="shared" si="11"/>
        <v>8143</v>
      </c>
      <c r="AA31" s="119">
        <f t="shared" si="11"/>
        <v>8143</v>
      </c>
      <c r="AB31" s="119">
        <f t="shared" si="11"/>
        <v>9783</v>
      </c>
      <c r="AC31" s="119">
        <f t="shared" si="11"/>
        <v>8143</v>
      </c>
      <c r="AD31" s="119">
        <f t="shared" si="11"/>
        <v>8143</v>
      </c>
      <c r="AE31" s="119">
        <f t="shared" si="11"/>
        <v>8143</v>
      </c>
      <c r="AF31" s="119">
        <f t="shared" si="11"/>
        <v>8307</v>
      </c>
      <c r="AG31" s="119">
        <f t="shared" si="11"/>
        <v>8143</v>
      </c>
      <c r="AH31" s="119">
        <f t="shared" si="11"/>
        <v>8307</v>
      </c>
      <c r="AI31" s="119">
        <f t="shared" si="11"/>
        <v>8143</v>
      </c>
      <c r="AJ31" s="119">
        <f t="shared" si="11"/>
        <v>8307</v>
      </c>
      <c r="AK31" s="119">
        <f t="shared" si="11"/>
        <v>8143</v>
      </c>
      <c r="AL31" s="119">
        <f t="shared" si="11"/>
        <v>8143</v>
      </c>
      <c r="AM31" s="119">
        <f t="shared" si="11"/>
        <v>7815</v>
      </c>
      <c r="AN31" s="119">
        <f t="shared" si="11"/>
        <v>6831</v>
      </c>
      <c r="AO31" s="119">
        <f t="shared" si="11"/>
        <v>6995</v>
      </c>
      <c r="AP31" s="119">
        <f t="shared" si="11"/>
        <v>6831</v>
      </c>
      <c r="AQ31" s="119">
        <f t="shared" si="11"/>
        <v>6995</v>
      </c>
      <c r="AR31" s="119">
        <f t="shared" si="11"/>
        <v>6831</v>
      </c>
      <c r="AS31" s="119">
        <f t="shared" si="11"/>
        <v>6995</v>
      </c>
      <c r="AT31" s="119">
        <f t="shared" si="11"/>
        <v>6831</v>
      </c>
      <c r="AU31" s="119">
        <f t="shared" si="11"/>
        <v>6995</v>
      </c>
      <c r="AV31" s="119">
        <f t="shared" si="11"/>
        <v>6831</v>
      </c>
      <c r="AW31" s="119">
        <f t="shared" si="11"/>
        <v>6831</v>
      </c>
      <c r="AX31" s="119">
        <f t="shared" si="11"/>
        <v>6995</v>
      </c>
      <c r="AY31" s="119">
        <f t="shared" si="11"/>
        <v>8143</v>
      </c>
      <c r="AZ31" s="119">
        <f t="shared" si="11"/>
        <v>8307</v>
      </c>
      <c r="BA31" s="119">
        <f t="shared" si="11"/>
        <v>8143</v>
      </c>
    </row>
    <row r="32" spans="1:53"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row>
    <row r="33" spans="1:53" ht="10.7" customHeight="1" x14ac:dyDescent="0.2">
      <c r="A33" s="3">
        <v>1</v>
      </c>
      <c r="B33" s="119">
        <f t="shared" ref="B33" si="12">ROUND(B14*0.82,)+25</f>
        <v>12243</v>
      </c>
      <c r="C33" s="119">
        <f t="shared" ref="C33:BA33" si="13">ROUND(C14*0.82,)+25</f>
        <v>9127</v>
      </c>
      <c r="D33" s="119">
        <f t="shared" si="13"/>
        <v>9127</v>
      </c>
      <c r="E33" s="119">
        <f t="shared" si="13"/>
        <v>8799</v>
      </c>
      <c r="F33" s="119">
        <f t="shared" si="13"/>
        <v>9455</v>
      </c>
      <c r="G33" s="119">
        <f t="shared" si="13"/>
        <v>9455</v>
      </c>
      <c r="H33" s="119">
        <f t="shared" si="13"/>
        <v>9455</v>
      </c>
      <c r="I33" s="119">
        <f t="shared" si="13"/>
        <v>9455</v>
      </c>
      <c r="J33" s="119">
        <f t="shared" si="13"/>
        <v>9455</v>
      </c>
      <c r="K33" s="119">
        <f t="shared" si="13"/>
        <v>10767</v>
      </c>
      <c r="L33" s="119">
        <f t="shared" si="13"/>
        <v>10603</v>
      </c>
      <c r="M33" s="119">
        <f t="shared" si="13"/>
        <v>8799</v>
      </c>
      <c r="N33" s="119">
        <f t="shared" si="13"/>
        <v>9455</v>
      </c>
      <c r="O33" s="119">
        <f t="shared" si="13"/>
        <v>9455</v>
      </c>
      <c r="P33" s="119">
        <f t="shared" si="13"/>
        <v>9455</v>
      </c>
      <c r="Q33" s="119">
        <f t="shared" si="13"/>
        <v>9455</v>
      </c>
      <c r="R33" s="119">
        <f t="shared" si="13"/>
        <v>9455</v>
      </c>
      <c r="S33" s="119">
        <f t="shared" si="13"/>
        <v>9455</v>
      </c>
      <c r="T33" s="119">
        <f t="shared" si="13"/>
        <v>9455</v>
      </c>
      <c r="U33" s="119">
        <f t="shared" si="13"/>
        <v>9455</v>
      </c>
      <c r="V33" s="119">
        <f t="shared" si="13"/>
        <v>9455</v>
      </c>
      <c r="W33" s="119">
        <f t="shared" si="13"/>
        <v>8635</v>
      </c>
      <c r="X33" s="119">
        <f t="shared" si="13"/>
        <v>8635</v>
      </c>
      <c r="Y33" s="119">
        <f t="shared" si="13"/>
        <v>9455</v>
      </c>
      <c r="Z33" s="119">
        <f t="shared" si="13"/>
        <v>8635</v>
      </c>
      <c r="AA33" s="119">
        <f t="shared" si="13"/>
        <v>8635</v>
      </c>
      <c r="AB33" s="119">
        <f t="shared" si="13"/>
        <v>10275</v>
      </c>
      <c r="AC33" s="119">
        <f t="shared" si="13"/>
        <v>8635</v>
      </c>
      <c r="AD33" s="119">
        <f t="shared" si="13"/>
        <v>8635</v>
      </c>
      <c r="AE33" s="119">
        <f t="shared" si="13"/>
        <v>8635</v>
      </c>
      <c r="AF33" s="119">
        <f t="shared" si="13"/>
        <v>8799</v>
      </c>
      <c r="AG33" s="119">
        <f t="shared" si="13"/>
        <v>8635</v>
      </c>
      <c r="AH33" s="119">
        <f t="shared" si="13"/>
        <v>8799</v>
      </c>
      <c r="AI33" s="119">
        <f t="shared" si="13"/>
        <v>8635</v>
      </c>
      <c r="AJ33" s="119">
        <f t="shared" si="13"/>
        <v>8799</v>
      </c>
      <c r="AK33" s="119">
        <f t="shared" si="13"/>
        <v>8635</v>
      </c>
      <c r="AL33" s="119">
        <f t="shared" si="13"/>
        <v>8635</v>
      </c>
      <c r="AM33" s="119">
        <f t="shared" si="13"/>
        <v>8307</v>
      </c>
      <c r="AN33" s="119">
        <f t="shared" si="13"/>
        <v>7323</v>
      </c>
      <c r="AO33" s="119">
        <f t="shared" si="13"/>
        <v>7487</v>
      </c>
      <c r="AP33" s="119">
        <f t="shared" si="13"/>
        <v>7323</v>
      </c>
      <c r="AQ33" s="119">
        <f t="shared" si="13"/>
        <v>7487</v>
      </c>
      <c r="AR33" s="119">
        <f t="shared" si="13"/>
        <v>7323</v>
      </c>
      <c r="AS33" s="119">
        <f t="shared" si="13"/>
        <v>7487</v>
      </c>
      <c r="AT33" s="119">
        <f t="shared" si="13"/>
        <v>7323</v>
      </c>
      <c r="AU33" s="119">
        <f t="shared" si="13"/>
        <v>7487</v>
      </c>
      <c r="AV33" s="119">
        <f t="shared" si="13"/>
        <v>7323</v>
      </c>
      <c r="AW33" s="119">
        <f t="shared" si="13"/>
        <v>7323</v>
      </c>
      <c r="AX33" s="119">
        <f t="shared" si="13"/>
        <v>7487</v>
      </c>
      <c r="AY33" s="119">
        <f t="shared" si="13"/>
        <v>8635</v>
      </c>
      <c r="AZ33" s="119">
        <f t="shared" si="13"/>
        <v>8799</v>
      </c>
      <c r="BA33" s="119">
        <f t="shared" si="13"/>
        <v>8635</v>
      </c>
    </row>
    <row r="34" spans="1:53" ht="10.7" customHeight="1" x14ac:dyDescent="0.2">
      <c r="A34" s="3">
        <v>2</v>
      </c>
      <c r="B34" s="119">
        <f t="shared" ref="B34" si="14">ROUND(B15*0.82,)+25</f>
        <v>13391</v>
      </c>
      <c r="C34" s="119">
        <f t="shared" ref="C34:BA34" si="15">ROUND(C15*0.82,)+25</f>
        <v>10275</v>
      </c>
      <c r="D34" s="119">
        <f t="shared" si="15"/>
        <v>10275</v>
      </c>
      <c r="E34" s="119">
        <f t="shared" si="15"/>
        <v>9947</v>
      </c>
      <c r="F34" s="119">
        <f t="shared" si="15"/>
        <v>10603</v>
      </c>
      <c r="G34" s="119">
        <f t="shared" si="15"/>
        <v>10603</v>
      </c>
      <c r="H34" s="119">
        <f t="shared" si="15"/>
        <v>10603</v>
      </c>
      <c r="I34" s="119">
        <f t="shared" si="15"/>
        <v>10603</v>
      </c>
      <c r="J34" s="119">
        <f t="shared" si="15"/>
        <v>10603</v>
      </c>
      <c r="K34" s="119">
        <f t="shared" si="15"/>
        <v>11915</v>
      </c>
      <c r="L34" s="119">
        <f t="shared" si="15"/>
        <v>11751</v>
      </c>
      <c r="M34" s="119">
        <f t="shared" si="15"/>
        <v>9947</v>
      </c>
      <c r="N34" s="119">
        <f t="shared" si="15"/>
        <v>10603</v>
      </c>
      <c r="O34" s="119">
        <f t="shared" si="15"/>
        <v>10603</v>
      </c>
      <c r="P34" s="119">
        <f t="shared" si="15"/>
        <v>10603</v>
      </c>
      <c r="Q34" s="119">
        <f t="shared" si="15"/>
        <v>10603</v>
      </c>
      <c r="R34" s="119">
        <f t="shared" si="15"/>
        <v>10603</v>
      </c>
      <c r="S34" s="119">
        <f t="shared" si="15"/>
        <v>10603</v>
      </c>
      <c r="T34" s="119">
        <f t="shared" si="15"/>
        <v>10603</v>
      </c>
      <c r="U34" s="119">
        <f t="shared" si="15"/>
        <v>10603</v>
      </c>
      <c r="V34" s="119">
        <f t="shared" si="15"/>
        <v>10603</v>
      </c>
      <c r="W34" s="119">
        <f t="shared" si="15"/>
        <v>9783</v>
      </c>
      <c r="X34" s="119">
        <f t="shared" si="15"/>
        <v>9783</v>
      </c>
      <c r="Y34" s="119">
        <f t="shared" si="15"/>
        <v>10603</v>
      </c>
      <c r="Z34" s="119">
        <f t="shared" si="15"/>
        <v>9783</v>
      </c>
      <c r="AA34" s="119">
        <f t="shared" si="15"/>
        <v>9783</v>
      </c>
      <c r="AB34" s="119">
        <f t="shared" si="15"/>
        <v>11423</v>
      </c>
      <c r="AC34" s="119">
        <f t="shared" si="15"/>
        <v>9783</v>
      </c>
      <c r="AD34" s="119">
        <f t="shared" si="15"/>
        <v>9783</v>
      </c>
      <c r="AE34" s="119">
        <f t="shared" si="15"/>
        <v>9783</v>
      </c>
      <c r="AF34" s="119">
        <f t="shared" si="15"/>
        <v>9947</v>
      </c>
      <c r="AG34" s="119">
        <f t="shared" si="15"/>
        <v>9783</v>
      </c>
      <c r="AH34" s="119">
        <f t="shared" si="15"/>
        <v>9947</v>
      </c>
      <c r="AI34" s="119">
        <f t="shared" si="15"/>
        <v>9783</v>
      </c>
      <c r="AJ34" s="119">
        <f t="shared" si="15"/>
        <v>9947</v>
      </c>
      <c r="AK34" s="119">
        <f t="shared" si="15"/>
        <v>9783</v>
      </c>
      <c r="AL34" s="119">
        <f t="shared" si="15"/>
        <v>9783</v>
      </c>
      <c r="AM34" s="119">
        <f t="shared" si="15"/>
        <v>9455</v>
      </c>
      <c r="AN34" s="119">
        <f t="shared" si="15"/>
        <v>8471</v>
      </c>
      <c r="AO34" s="119">
        <f t="shared" si="15"/>
        <v>8635</v>
      </c>
      <c r="AP34" s="119">
        <f t="shared" si="15"/>
        <v>8471</v>
      </c>
      <c r="AQ34" s="119">
        <f t="shared" si="15"/>
        <v>8635</v>
      </c>
      <c r="AR34" s="119">
        <f t="shared" si="15"/>
        <v>8471</v>
      </c>
      <c r="AS34" s="119">
        <f t="shared" si="15"/>
        <v>8635</v>
      </c>
      <c r="AT34" s="119">
        <f t="shared" si="15"/>
        <v>8471</v>
      </c>
      <c r="AU34" s="119">
        <f t="shared" si="15"/>
        <v>8635</v>
      </c>
      <c r="AV34" s="119">
        <f t="shared" si="15"/>
        <v>8471</v>
      </c>
      <c r="AW34" s="119">
        <f t="shared" si="15"/>
        <v>8471</v>
      </c>
      <c r="AX34" s="119">
        <f t="shared" si="15"/>
        <v>8635</v>
      </c>
      <c r="AY34" s="119">
        <f t="shared" si="15"/>
        <v>9783</v>
      </c>
      <c r="AZ34" s="119">
        <f t="shared" si="15"/>
        <v>9947</v>
      </c>
      <c r="BA34" s="119">
        <f t="shared" si="15"/>
        <v>9783</v>
      </c>
    </row>
    <row r="35" spans="1:53"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row>
    <row r="36" spans="1:53" ht="10.7" customHeight="1" x14ac:dyDescent="0.2">
      <c r="A36" s="3">
        <v>1</v>
      </c>
      <c r="B36" s="119">
        <f t="shared" ref="B36" si="16">ROUND(B17*0.82,)+25</f>
        <v>13063</v>
      </c>
      <c r="C36" s="119">
        <f t="shared" ref="C36:BA36" si="17">ROUND(C17*0.82,)+25</f>
        <v>9947</v>
      </c>
      <c r="D36" s="119">
        <f t="shared" si="17"/>
        <v>9947</v>
      </c>
      <c r="E36" s="119">
        <f t="shared" si="17"/>
        <v>9619</v>
      </c>
      <c r="F36" s="119">
        <f t="shared" si="17"/>
        <v>10275</v>
      </c>
      <c r="G36" s="119">
        <f t="shared" si="17"/>
        <v>10275</v>
      </c>
      <c r="H36" s="119">
        <f t="shared" si="17"/>
        <v>10275</v>
      </c>
      <c r="I36" s="119">
        <f t="shared" si="17"/>
        <v>10275</v>
      </c>
      <c r="J36" s="119">
        <f t="shared" si="17"/>
        <v>10275</v>
      </c>
      <c r="K36" s="119">
        <f t="shared" si="17"/>
        <v>11587</v>
      </c>
      <c r="L36" s="119">
        <f t="shared" si="17"/>
        <v>11423</v>
      </c>
      <c r="M36" s="119">
        <f t="shared" si="17"/>
        <v>9619</v>
      </c>
      <c r="N36" s="119">
        <f t="shared" si="17"/>
        <v>10275</v>
      </c>
      <c r="O36" s="119">
        <f t="shared" si="17"/>
        <v>10275</v>
      </c>
      <c r="P36" s="119">
        <f t="shared" si="17"/>
        <v>10275</v>
      </c>
      <c r="Q36" s="119">
        <f t="shared" si="17"/>
        <v>10275</v>
      </c>
      <c r="R36" s="119">
        <f t="shared" si="17"/>
        <v>10275</v>
      </c>
      <c r="S36" s="119">
        <f t="shared" si="17"/>
        <v>10275</v>
      </c>
      <c r="T36" s="119">
        <f t="shared" si="17"/>
        <v>10275</v>
      </c>
      <c r="U36" s="119">
        <f t="shared" si="17"/>
        <v>10275</v>
      </c>
      <c r="V36" s="119">
        <f t="shared" si="17"/>
        <v>10275</v>
      </c>
      <c r="W36" s="119">
        <f t="shared" si="17"/>
        <v>9455</v>
      </c>
      <c r="X36" s="119">
        <f t="shared" si="17"/>
        <v>9455</v>
      </c>
      <c r="Y36" s="119">
        <f t="shared" si="17"/>
        <v>10275</v>
      </c>
      <c r="Z36" s="119">
        <f t="shared" si="17"/>
        <v>9455</v>
      </c>
      <c r="AA36" s="119">
        <f t="shared" si="17"/>
        <v>9455</v>
      </c>
      <c r="AB36" s="119">
        <f t="shared" si="17"/>
        <v>11095</v>
      </c>
      <c r="AC36" s="119">
        <f t="shared" si="17"/>
        <v>9455</v>
      </c>
      <c r="AD36" s="119">
        <f t="shared" si="17"/>
        <v>9455</v>
      </c>
      <c r="AE36" s="119">
        <f t="shared" si="17"/>
        <v>9455</v>
      </c>
      <c r="AF36" s="119">
        <f t="shared" si="17"/>
        <v>9619</v>
      </c>
      <c r="AG36" s="119">
        <f t="shared" si="17"/>
        <v>9455</v>
      </c>
      <c r="AH36" s="119">
        <f t="shared" si="17"/>
        <v>9619</v>
      </c>
      <c r="AI36" s="119">
        <f t="shared" si="17"/>
        <v>9455</v>
      </c>
      <c r="AJ36" s="119">
        <f t="shared" si="17"/>
        <v>9619</v>
      </c>
      <c r="AK36" s="119">
        <f t="shared" si="17"/>
        <v>9455</v>
      </c>
      <c r="AL36" s="119">
        <f t="shared" si="17"/>
        <v>9455</v>
      </c>
      <c r="AM36" s="119">
        <f t="shared" si="17"/>
        <v>9127</v>
      </c>
      <c r="AN36" s="119">
        <f t="shared" si="17"/>
        <v>8143</v>
      </c>
      <c r="AO36" s="119">
        <f t="shared" si="17"/>
        <v>8307</v>
      </c>
      <c r="AP36" s="119">
        <f t="shared" si="17"/>
        <v>8143</v>
      </c>
      <c r="AQ36" s="119">
        <f t="shared" si="17"/>
        <v>8307</v>
      </c>
      <c r="AR36" s="119">
        <f t="shared" si="17"/>
        <v>8143</v>
      </c>
      <c r="AS36" s="119">
        <f t="shared" si="17"/>
        <v>8307</v>
      </c>
      <c r="AT36" s="119">
        <f t="shared" si="17"/>
        <v>8143</v>
      </c>
      <c r="AU36" s="119">
        <f t="shared" si="17"/>
        <v>8307</v>
      </c>
      <c r="AV36" s="119">
        <f t="shared" si="17"/>
        <v>8143</v>
      </c>
      <c r="AW36" s="119">
        <f t="shared" si="17"/>
        <v>8143</v>
      </c>
      <c r="AX36" s="119">
        <f t="shared" si="17"/>
        <v>8307</v>
      </c>
      <c r="AY36" s="119">
        <f t="shared" si="17"/>
        <v>9455</v>
      </c>
      <c r="AZ36" s="119">
        <f t="shared" si="17"/>
        <v>9619</v>
      </c>
      <c r="BA36" s="119">
        <f t="shared" si="17"/>
        <v>9455</v>
      </c>
    </row>
    <row r="37" spans="1:53" ht="10.7" customHeight="1" x14ac:dyDescent="0.2">
      <c r="A37" s="3">
        <v>2</v>
      </c>
      <c r="B37" s="119">
        <f t="shared" ref="B37" si="18">ROUND(B18*0.82,)+25</f>
        <v>14211</v>
      </c>
      <c r="C37" s="119">
        <f t="shared" ref="C37:BA37" si="19">ROUND(C18*0.82,)+25</f>
        <v>11095</v>
      </c>
      <c r="D37" s="119">
        <f t="shared" si="19"/>
        <v>11095</v>
      </c>
      <c r="E37" s="119">
        <f t="shared" si="19"/>
        <v>10767</v>
      </c>
      <c r="F37" s="119">
        <f t="shared" si="19"/>
        <v>11423</v>
      </c>
      <c r="G37" s="119">
        <f t="shared" si="19"/>
        <v>11423</v>
      </c>
      <c r="H37" s="119">
        <f t="shared" si="19"/>
        <v>11423</v>
      </c>
      <c r="I37" s="119">
        <f t="shared" si="19"/>
        <v>11423</v>
      </c>
      <c r="J37" s="119">
        <f t="shared" si="19"/>
        <v>11423</v>
      </c>
      <c r="K37" s="119">
        <f t="shared" si="19"/>
        <v>12735</v>
      </c>
      <c r="L37" s="119">
        <f t="shared" si="19"/>
        <v>12571</v>
      </c>
      <c r="M37" s="119">
        <f t="shared" si="19"/>
        <v>10767</v>
      </c>
      <c r="N37" s="119">
        <f t="shared" si="19"/>
        <v>11423</v>
      </c>
      <c r="O37" s="119">
        <f t="shared" si="19"/>
        <v>11423</v>
      </c>
      <c r="P37" s="119">
        <f t="shared" si="19"/>
        <v>11423</v>
      </c>
      <c r="Q37" s="119">
        <f t="shared" si="19"/>
        <v>11423</v>
      </c>
      <c r="R37" s="119">
        <f t="shared" si="19"/>
        <v>11423</v>
      </c>
      <c r="S37" s="119">
        <f t="shared" si="19"/>
        <v>11423</v>
      </c>
      <c r="T37" s="119">
        <f t="shared" si="19"/>
        <v>11423</v>
      </c>
      <c r="U37" s="119">
        <f t="shared" si="19"/>
        <v>11423</v>
      </c>
      <c r="V37" s="119">
        <f t="shared" si="19"/>
        <v>11423</v>
      </c>
      <c r="W37" s="119">
        <f t="shared" si="19"/>
        <v>10603</v>
      </c>
      <c r="X37" s="119">
        <f t="shared" si="19"/>
        <v>10603</v>
      </c>
      <c r="Y37" s="119">
        <f t="shared" si="19"/>
        <v>11423</v>
      </c>
      <c r="Z37" s="119">
        <f t="shared" si="19"/>
        <v>10603</v>
      </c>
      <c r="AA37" s="119">
        <f t="shared" si="19"/>
        <v>10603</v>
      </c>
      <c r="AB37" s="119">
        <f t="shared" si="19"/>
        <v>12243</v>
      </c>
      <c r="AC37" s="119">
        <f t="shared" si="19"/>
        <v>10603</v>
      </c>
      <c r="AD37" s="119">
        <f t="shared" si="19"/>
        <v>10603</v>
      </c>
      <c r="AE37" s="119">
        <f t="shared" si="19"/>
        <v>10603</v>
      </c>
      <c r="AF37" s="119">
        <f t="shared" si="19"/>
        <v>10767</v>
      </c>
      <c r="AG37" s="119">
        <f t="shared" si="19"/>
        <v>10603</v>
      </c>
      <c r="AH37" s="119">
        <f t="shared" si="19"/>
        <v>10767</v>
      </c>
      <c r="AI37" s="119">
        <f t="shared" si="19"/>
        <v>10603</v>
      </c>
      <c r="AJ37" s="119">
        <f t="shared" si="19"/>
        <v>10767</v>
      </c>
      <c r="AK37" s="119">
        <f t="shared" si="19"/>
        <v>10603</v>
      </c>
      <c r="AL37" s="119">
        <f t="shared" si="19"/>
        <v>10603</v>
      </c>
      <c r="AM37" s="119">
        <f t="shared" si="19"/>
        <v>10275</v>
      </c>
      <c r="AN37" s="119">
        <f t="shared" si="19"/>
        <v>9291</v>
      </c>
      <c r="AO37" s="119">
        <f t="shared" si="19"/>
        <v>9455</v>
      </c>
      <c r="AP37" s="119">
        <f t="shared" si="19"/>
        <v>9291</v>
      </c>
      <c r="AQ37" s="119">
        <f t="shared" si="19"/>
        <v>9455</v>
      </c>
      <c r="AR37" s="119">
        <f t="shared" si="19"/>
        <v>9291</v>
      </c>
      <c r="AS37" s="119">
        <f t="shared" si="19"/>
        <v>9455</v>
      </c>
      <c r="AT37" s="119">
        <f t="shared" si="19"/>
        <v>9291</v>
      </c>
      <c r="AU37" s="119">
        <f t="shared" si="19"/>
        <v>9455</v>
      </c>
      <c r="AV37" s="119">
        <f t="shared" si="19"/>
        <v>9291</v>
      </c>
      <c r="AW37" s="119">
        <f t="shared" si="19"/>
        <v>9291</v>
      </c>
      <c r="AX37" s="119">
        <f t="shared" si="19"/>
        <v>9455</v>
      </c>
      <c r="AY37" s="119">
        <f t="shared" si="19"/>
        <v>10603</v>
      </c>
      <c r="AZ37" s="119">
        <f t="shared" si="19"/>
        <v>10767</v>
      </c>
      <c r="BA37" s="119">
        <f t="shared" si="19"/>
        <v>10603</v>
      </c>
    </row>
    <row r="38" spans="1:53"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ht="10.7" customHeight="1" x14ac:dyDescent="0.2">
      <c r="A39" s="3">
        <v>1</v>
      </c>
      <c r="B39" s="119">
        <f t="shared" ref="B39" si="20">ROUND(B20*0.82,)+25</f>
        <v>15195</v>
      </c>
      <c r="C39" s="119">
        <f t="shared" ref="C39:BA39" si="21">ROUND(C20*0.82,)+25</f>
        <v>11177</v>
      </c>
      <c r="D39" s="119">
        <f t="shared" si="21"/>
        <v>11177</v>
      </c>
      <c r="E39" s="119">
        <f t="shared" si="21"/>
        <v>10849</v>
      </c>
      <c r="F39" s="119">
        <f t="shared" si="21"/>
        <v>11505</v>
      </c>
      <c r="G39" s="119">
        <f t="shared" si="21"/>
        <v>11505</v>
      </c>
      <c r="H39" s="119">
        <f t="shared" si="21"/>
        <v>11505</v>
      </c>
      <c r="I39" s="119">
        <f t="shared" si="21"/>
        <v>11505</v>
      </c>
      <c r="J39" s="119">
        <f t="shared" si="21"/>
        <v>11505</v>
      </c>
      <c r="K39" s="119">
        <f t="shared" si="21"/>
        <v>12817</v>
      </c>
      <c r="L39" s="119">
        <f t="shared" si="21"/>
        <v>12653</v>
      </c>
      <c r="M39" s="119">
        <f t="shared" si="21"/>
        <v>10849</v>
      </c>
      <c r="N39" s="119">
        <f t="shared" si="21"/>
        <v>11505</v>
      </c>
      <c r="O39" s="119">
        <f t="shared" si="21"/>
        <v>11505</v>
      </c>
      <c r="P39" s="119">
        <f t="shared" si="21"/>
        <v>11505</v>
      </c>
      <c r="Q39" s="119">
        <f t="shared" si="21"/>
        <v>11505</v>
      </c>
      <c r="R39" s="119">
        <f t="shared" si="21"/>
        <v>11505</v>
      </c>
      <c r="S39" s="119">
        <f t="shared" si="21"/>
        <v>11505</v>
      </c>
      <c r="T39" s="119">
        <f t="shared" si="21"/>
        <v>11505</v>
      </c>
      <c r="U39" s="119">
        <f t="shared" si="21"/>
        <v>11505</v>
      </c>
      <c r="V39" s="119">
        <f t="shared" si="21"/>
        <v>11505</v>
      </c>
      <c r="W39" s="119">
        <f t="shared" si="21"/>
        <v>10685</v>
      </c>
      <c r="X39" s="119">
        <f t="shared" si="21"/>
        <v>10685</v>
      </c>
      <c r="Y39" s="119">
        <f t="shared" si="21"/>
        <v>11505</v>
      </c>
      <c r="Z39" s="119">
        <f t="shared" si="21"/>
        <v>10685</v>
      </c>
      <c r="AA39" s="119">
        <f t="shared" si="21"/>
        <v>10685</v>
      </c>
      <c r="AB39" s="119">
        <f t="shared" si="21"/>
        <v>12325</v>
      </c>
      <c r="AC39" s="119">
        <f t="shared" si="21"/>
        <v>10685</v>
      </c>
      <c r="AD39" s="119">
        <f t="shared" si="21"/>
        <v>10685</v>
      </c>
      <c r="AE39" s="119">
        <f t="shared" si="21"/>
        <v>10685</v>
      </c>
      <c r="AF39" s="119">
        <f t="shared" si="21"/>
        <v>10849</v>
      </c>
      <c r="AG39" s="119">
        <f t="shared" si="21"/>
        <v>10685</v>
      </c>
      <c r="AH39" s="119">
        <f t="shared" si="21"/>
        <v>10849</v>
      </c>
      <c r="AI39" s="119">
        <f t="shared" si="21"/>
        <v>10685</v>
      </c>
      <c r="AJ39" s="119">
        <f t="shared" si="21"/>
        <v>10849</v>
      </c>
      <c r="AK39" s="119">
        <f t="shared" si="21"/>
        <v>10685</v>
      </c>
      <c r="AL39" s="119">
        <f t="shared" si="21"/>
        <v>10685</v>
      </c>
      <c r="AM39" s="119">
        <f t="shared" si="21"/>
        <v>10357</v>
      </c>
      <c r="AN39" s="119">
        <f t="shared" si="21"/>
        <v>9373</v>
      </c>
      <c r="AO39" s="119">
        <f t="shared" si="21"/>
        <v>9537</v>
      </c>
      <c r="AP39" s="119">
        <f t="shared" si="21"/>
        <v>9373</v>
      </c>
      <c r="AQ39" s="119">
        <f t="shared" si="21"/>
        <v>9537</v>
      </c>
      <c r="AR39" s="119">
        <f t="shared" si="21"/>
        <v>9373</v>
      </c>
      <c r="AS39" s="119">
        <f t="shared" si="21"/>
        <v>9537</v>
      </c>
      <c r="AT39" s="119">
        <f t="shared" si="21"/>
        <v>9373</v>
      </c>
      <c r="AU39" s="119">
        <f t="shared" si="21"/>
        <v>9537</v>
      </c>
      <c r="AV39" s="119">
        <f t="shared" si="21"/>
        <v>9373</v>
      </c>
      <c r="AW39" s="119">
        <f t="shared" si="21"/>
        <v>9373</v>
      </c>
      <c r="AX39" s="119">
        <f t="shared" si="21"/>
        <v>9537</v>
      </c>
      <c r="AY39" s="119">
        <f t="shared" si="21"/>
        <v>10685</v>
      </c>
      <c r="AZ39" s="119">
        <f t="shared" si="21"/>
        <v>10849</v>
      </c>
      <c r="BA39" s="119">
        <f t="shared" si="21"/>
        <v>10685</v>
      </c>
    </row>
    <row r="40" spans="1:53" ht="10.7" customHeight="1" x14ac:dyDescent="0.2">
      <c r="A40" s="3">
        <v>2</v>
      </c>
      <c r="B40" s="119">
        <f t="shared" ref="B40" si="22">ROUND(B21*0.82,)+25</f>
        <v>16343</v>
      </c>
      <c r="C40" s="119">
        <f t="shared" ref="C40:BA40" si="23">ROUND(C21*0.82,)+25</f>
        <v>12325</v>
      </c>
      <c r="D40" s="119">
        <f t="shared" si="23"/>
        <v>12325</v>
      </c>
      <c r="E40" s="119">
        <f t="shared" si="23"/>
        <v>11997</v>
      </c>
      <c r="F40" s="119">
        <f t="shared" si="23"/>
        <v>12653</v>
      </c>
      <c r="G40" s="119">
        <f t="shared" si="23"/>
        <v>12653</v>
      </c>
      <c r="H40" s="119">
        <f t="shared" si="23"/>
        <v>12653</v>
      </c>
      <c r="I40" s="119">
        <f t="shared" si="23"/>
        <v>12653</v>
      </c>
      <c r="J40" s="119">
        <f t="shared" si="23"/>
        <v>12653</v>
      </c>
      <c r="K40" s="119">
        <f t="shared" si="23"/>
        <v>13965</v>
      </c>
      <c r="L40" s="119">
        <f t="shared" si="23"/>
        <v>13801</v>
      </c>
      <c r="M40" s="119">
        <f t="shared" si="23"/>
        <v>11997</v>
      </c>
      <c r="N40" s="119">
        <f t="shared" si="23"/>
        <v>12653</v>
      </c>
      <c r="O40" s="119">
        <f t="shared" si="23"/>
        <v>12653</v>
      </c>
      <c r="P40" s="119">
        <f t="shared" si="23"/>
        <v>12653</v>
      </c>
      <c r="Q40" s="119">
        <f t="shared" si="23"/>
        <v>12653</v>
      </c>
      <c r="R40" s="119">
        <f t="shared" si="23"/>
        <v>12653</v>
      </c>
      <c r="S40" s="119">
        <f t="shared" si="23"/>
        <v>12653</v>
      </c>
      <c r="T40" s="119">
        <f t="shared" si="23"/>
        <v>12653</v>
      </c>
      <c r="U40" s="119">
        <f t="shared" si="23"/>
        <v>12653</v>
      </c>
      <c r="V40" s="119">
        <f t="shared" si="23"/>
        <v>12653</v>
      </c>
      <c r="W40" s="119">
        <f t="shared" si="23"/>
        <v>11833</v>
      </c>
      <c r="X40" s="119">
        <f t="shared" si="23"/>
        <v>11833</v>
      </c>
      <c r="Y40" s="119">
        <f t="shared" si="23"/>
        <v>12653</v>
      </c>
      <c r="Z40" s="119">
        <f t="shared" si="23"/>
        <v>11833</v>
      </c>
      <c r="AA40" s="119">
        <f t="shared" si="23"/>
        <v>11833</v>
      </c>
      <c r="AB40" s="119">
        <f t="shared" si="23"/>
        <v>13473</v>
      </c>
      <c r="AC40" s="119">
        <f t="shared" si="23"/>
        <v>11833</v>
      </c>
      <c r="AD40" s="119">
        <f t="shared" si="23"/>
        <v>11833</v>
      </c>
      <c r="AE40" s="119">
        <f t="shared" si="23"/>
        <v>11833</v>
      </c>
      <c r="AF40" s="119">
        <f t="shared" si="23"/>
        <v>11997</v>
      </c>
      <c r="AG40" s="119">
        <f t="shared" si="23"/>
        <v>11833</v>
      </c>
      <c r="AH40" s="119">
        <f t="shared" si="23"/>
        <v>11997</v>
      </c>
      <c r="AI40" s="119">
        <f t="shared" si="23"/>
        <v>11833</v>
      </c>
      <c r="AJ40" s="119">
        <f t="shared" si="23"/>
        <v>11997</v>
      </c>
      <c r="AK40" s="119">
        <f t="shared" si="23"/>
        <v>11833</v>
      </c>
      <c r="AL40" s="119">
        <f t="shared" si="23"/>
        <v>11833</v>
      </c>
      <c r="AM40" s="119">
        <f t="shared" si="23"/>
        <v>11505</v>
      </c>
      <c r="AN40" s="119">
        <f t="shared" si="23"/>
        <v>10521</v>
      </c>
      <c r="AO40" s="119">
        <f t="shared" si="23"/>
        <v>10685</v>
      </c>
      <c r="AP40" s="119">
        <f t="shared" si="23"/>
        <v>10521</v>
      </c>
      <c r="AQ40" s="119">
        <f t="shared" si="23"/>
        <v>10685</v>
      </c>
      <c r="AR40" s="119">
        <f t="shared" si="23"/>
        <v>10521</v>
      </c>
      <c r="AS40" s="119">
        <f t="shared" si="23"/>
        <v>10685</v>
      </c>
      <c r="AT40" s="119">
        <f t="shared" si="23"/>
        <v>10521</v>
      </c>
      <c r="AU40" s="119">
        <f t="shared" si="23"/>
        <v>10685</v>
      </c>
      <c r="AV40" s="119">
        <f t="shared" si="23"/>
        <v>10521</v>
      </c>
      <c r="AW40" s="119">
        <f t="shared" si="23"/>
        <v>10521</v>
      </c>
      <c r="AX40" s="119">
        <f t="shared" si="23"/>
        <v>10685</v>
      </c>
      <c r="AY40" s="119">
        <f t="shared" si="23"/>
        <v>11833</v>
      </c>
      <c r="AZ40" s="119">
        <f t="shared" si="23"/>
        <v>11997</v>
      </c>
      <c r="BA40" s="119">
        <f t="shared" si="23"/>
        <v>11833</v>
      </c>
    </row>
    <row r="41" spans="1:53" ht="11.45" customHeight="1" x14ac:dyDescent="0.2"/>
    <row r="42" spans="1:53" x14ac:dyDescent="0.2">
      <c r="A42" s="36" t="s">
        <v>3</v>
      </c>
    </row>
    <row r="43" spans="1:53" x14ac:dyDescent="0.2">
      <c r="A43" s="20" t="s">
        <v>4</v>
      </c>
    </row>
    <row r="44" spans="1:53" x14ac:dyDescent="0.2">
      <c r="A44" s="20" t="s">
        <v>5</v>
      </c>
    </row>
    <row r="45" spans="1:53" ht="12" customHeight="1" x14ac:dyDescent="0.2">
      <c r="A45" s="21" t="s">
        <v>6</v>
      </c>
    </row>
    <row r="46" spans="1:53" x14ac:dyDescent="0.2">
      <c r="A46" s="42" t="s">
        <v>75</v>
      </c>
    </row>
    <row r="47" spans="1:53" ht="10.7" customHeight="1" x14ac:dyDescent="0.2">
      <c r="A47" s="20"/>
    </row>
    <row r="48" spans="1:53" ht="22.5" customHeight="1" thickBot="1" x14ac:dyDescent="0.25">
      <c r="A48" s="43" t="s">
        <v>8</v>
      </c>
    </row>
    <row r="49" spans="1:1" ht="144.75" thickBot="1" x14ac:dyDescent="0.25">
      <c r="A49" s="139" t="s">
        <v>184</v>
      </c>
    </row>
    <row r="50" spans="1:1" ht="12.75" thickBot="1" x14ac:dyDescent="0.25">
      <c r="A50" s="22"/>
    </row>
    <row r="51" spans="1:1" ht="12.75" thickBot="1" x14ac:dyDescent="0.25">
      <c r="A51" s="61" t="s">
        <v>27</v>
      </c>
    </row>
    <row r="52" spans="1:1" ht="12.75" thickBot="1" x14ac:dyDescent="0.25">
      <c r="A52" s="88" t="s">
        <v>215</v>
      </c>
    </row>
    <row r="53" spans="1:1" x14ac:dyDescent="0.2">
      <c r="A53" s="115" t="s">
        <v>216</v>
      </c>
    </row>
  </sheetData>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8" width="9.85546875" style="118" bestFit="1" customWidth="1"/>
    <col min="9" max="9" width="9.7109375" style="118" customWidth="1"/>
    <col min="10" max="10" width="9.85546875" style="118" customWidth="1"/>
    <col min="11" max="53" width="9.85546875" style="118" bestFit="1" customWidth="1"/>
    <col min="54" max="16384" width="8.5703125" style="118"/>
  </cols>
  <sheetData>
    <row r="1" spans="1:53" ht="10.7" customHeight="1" x14ac:dyDescent="0.2">
      <c r="A1" s="9" t="s">
        <v>175</v>
      </c>
    </row>
    <row r="2" spans="1:53" ht="10.7" customHeight="1" x14ac:dyDescent="0.2">
      <c r="A2" s="19" t="s">
        <v>10</v>
      </c>
    </row>
    <row r="3" spans="1:53" ht="10.7" customHeight="1" x14ac:dyDescent="0.2">
      <c r="A3" s="10"/>
    </row>
    <row r="4" spans="1:53" x14ac:dyDescent="0.2">
      <c r="A4" s="95" t="s">
        <v>1</v>
      </c>
    </row>
    <row r="5" spans="1:53" s="117" customFormat="1" ht="25.5" customHeight="1" x14ac:dyDescent="0.2">
      <c r="A5" s="34"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129">
        <f>'C завтраками| Bed and breakfast'!AB5</f>
        <v>45913</v>
      </c>
      <c r="AC5" s="129">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17" customFormat="1" ht="25.5" customHeight="1" x14ac:dyDescent="0.2">
      <c r="A6" s="34"/>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129">
        <f>'C завтраками| Bed and breakfast'!AB6</f>
        <v>45925</v>
      </c>
      <c r="AC6" s="129">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0.7" customHeight="1" x14ac:dyDescent="0.2">
      <c r="A7" s="184"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row>
    <row r="8" spans="1:53"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c r="AE8" s="119">
        <f>'C завтраками| Bed and breakfast'!AE8</f>
        <v>7000</v>
      </c>
      <c r="AF8" s="119">
        <f>'C завтраками| Bed and breakfast'!AF8</f>
        <v>7200</v>
      </c>
      <c r="AG8" s="119">
        <f>'C завтраками| Bed and breakfast'!AG8</f>
        <v>7000</v>
      </c>
      <c r="AH8" s="119">
        <f>'C завтраками| Bed and breakfast'!AH8</f>
        <v>7200</v>
      </c>
      <c r="AI8" s="119">
        <f>'C завтраками| Bed and breakfast'!AI8</f>
        <v>7000</v>
      </c>
      <c r="AJ8" s="119">
        <f>'C завтраками| Bed and breakfast'!AJ8</f>
        <v>7200</v>
      </c>
      <c r="AK8" s="119">
        <f>'C завтраками| Bed and breakfast'!AK8</f>
        <v>7000</v>
      </c>
      <c r="AL8" s="119">
        <f>'C завтраками| Bed and breakfast'!AL8</f>
        <v>7000</v>
      </c>
      <c r="AM8" s="119">
        <f>'C завтраками| Bed and breakfast'!AM8</f>
        <v>6600</v>
      </c>
      <c r="AN8" s="119">
        <f>'C завтраками| Bed and breakfast'!AN8</f>
        <v>5400</v>
      </c>
      <c r="AO8" s="119">
        <f>'C завтраками| Bed and breakfast'!AO8</f>
        <v>5600</v>
      </c>
      <c r="AP8" s="119">
        <f>'C завтраками| Bed and breakfast'!AP8</f>
        <v>5400</v>
      </c>
      <c r="AQ8" s="119">
        <f>'C завтраками| Bed and breakfast'!AQ8</f>
        <v>5600</v>
      </c>
      <c r="AR8" s="119">
        <f>'C завтраками| Bed and breakfast'!AR8</f>
        <v>5400</v>
      </c>
      <c r="AS8" s="119">
        <f>'C завтраками| Bed and breakfast'!AS8</f>
        <v>5600</v>
      </c>
      <c r="AT8" s="119">
        <f>'C завтраками| Bed and breakfast'!AT8</f>
        <v>5400</v>
      </c>
      <c r="AU8" s="119">
        <f>'C завтраками| Bed and breakfast'!AU8</f>
        <v>5600</v>
      </c>
      <c r="AV8" s="119">
        <f>'C завтраками| Bed and breakfast'!AV8</f>
        <v>5400</v>
      </c>
      <c r="AW8" s="119">
        <f>'C завтраками| Bed and breakfast'!AW8</f>
        <v>5400</v>
      </c>
      <c r="AX8" s="119">
        <f>'C завтраками| Bed and breakfast'!AX8</f>
        <v>5600</v>
      </c>
      <c r="AY8" s="119">
        <f>'C завтраками| Bed and breakfast'!AY8</f>
        <v>7000</v>
      </c>
      <c r="AZ8" s="119">
        <f>'C завтраками| Bed and breakfast'!AZ8</f>
        <v>7200</v>
      </c>
      <c r="BA8" s="119">
        <f>'C завтраками| Bed and breakfast'!BA8</f>
        <v>7000</v>
      </c>
    </row>
    <row r="9" spans="1:53"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c r="AE9" s="119">
        <f>'C завтраками| Bed and breakfast'!AE9</f>
        <v>8400</v>
      </c>
      <c r="AF9" s="119">
        <f>'C завтраками| Bed and breakfast'!AF9</f>
        <v>8600</v>
      </c>
      <c r="AG9" s="119">
        <f>'C завтраками| Bed and breakfast'!AG9</f>
        <v>8400</v>
      </c>
      <c r="AH9" s="119">
        <f>'C завтраками| Bed and breakfast'!AH9</f>
        <v>8600</v>
      </c>
      <c r="AI9" s="119">
        <f>'C завтраками| Bed and breakfast'!AI9</f>
        <v>8400</v>
      </c>
      <c r="AJ9" s="119">
        <f>'C завтраками| Bed and breakfast'!AJ9</f>
        <v>8600</v>
      </c>
      <c r="AK9" s="119">
        <f>'C завтраками| Bed and breakfast'!AK9</f>
        <v>8400</v>
      </c>
      <c r="AL9" s="119">
        <f>'C завтраками| Bed and breakfast'!AL9</f>
        <v>8400</v>
      </c>
      <c r="AM9" s="119">
        <f>'C завтраками| Bed and breakfast'!AM9</f>
        <v>8000</v>
      </c>
      <c r="AN9" s="119">
        <f>'C завтраками| Bed and breakfast'!AN9</f>
        <v>6800</v>
      </c>
      <c r="AO9" s="119">
        <f>'C завтраками| Bed and breakfast'!AO9</f>
        <v>7000</v>
      </c>
      <c r="AP9" s="119">
        <f>'C завтраками| Bed and breakfast'!AP9</f>
        <v>6800</v>
      </c>
      <c r="AQ9" s="119">
        <f>'C завтраками| Bed and breakfast'!AQ9</f>
        <v>7000</v>
      </c>
      <c r="AR9" s="119">
        <f>'C завтраками| Bed and breakfast'!AR9</f>
        <v>6800</v>
      </c>
      <c r="AS9" s="119">
        <f>'C завтраками| Bed and breakfast'!AS9</f>
        <v>7000</v>
      </c>
      <c r="AT9" s="119">
        <f>'C завтраками| Bed and breakfast'!AT9</f>
        <v>6800</v>
      </c>
      <c r="AU9" s="119">
        <f>'C завтраками| Bed and breakfast'!AU9</f>
        <v>7000</v>
      </c>
      <c r="AV9" s="119">
        <f>'C завтраками| Bed and breakfast'!AV9</f>
        <v>6800</v>
      </c>
      <c r="AW9" s="119">
        <f>'C завтраками| Bed and breakfast'!AW9</f>
        <v>6800</v>
      </c>
      <c r="AX9" s="119">
        <f>'C завтраками| Bed and breakfast'!AX9</f>
        <v>7000</v>
      </c>
      <c r="AY9" s="119">
        <f>'C завтраками| Bed and breakfast'!AY9</f>
        <v>8400</v>
      </c>
      <c r="AZ9" s="119">
        <f>'C завтраками| Bed and breakfast'!AZ9</f>
        <v>8600</v>
      </c>
      <c r="BA9" s="119">
        <f>'C завтраками| Bed and breakfast'!BA9</f>
        <v>8400</v>
      </c>
    </row>
    <row r="10" spans="1:53"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c r="AE11" s="119">
        <f>'C завтраками| Bed and breakfast'!AE11</f>
        <v>8500</v>
      </c>
      <c r="AF11" s="119">
        <f>'C завтраками| Bed and breakfast'!AF11</f>
        <v>8700</v>
      </c>
      <c r="AG11" s="119">
        <f>'C завтраками| Bed and breakfast'!AG11</f>
        <v>8500</v>
      </c>
      <c r="AH11" s="119">
        <f>'C завтраками| Bed and breakfast'!AH11</f>
        <v>8700</v>
      </c>
      <c r="AI11" s="119">
        <f>'C завтраками| Bed and breakfast'!AI11</f>
        <v>8500</v>
      </c>
      <c r="AJ11" s="119">
        <f>'C завтраками| Bed and breakfast'!AJ11</f>
        <v>8700</v>
      </c>
      <c r="AK11" s="119">
        <f>'C завтраками| Bed and breakfast'!AK11</f>
        <v>8500</v>
      </c>
      <c r="AL11" s="119">
        <f>'C завтраками| Bed and breakfast'!AL11</f>
        <v>8500</v>
      </c>
      <c r="AM11" s="119">
        <f>'C завтраками| Bed and breakfast'!AM11</f>
        <v>8100</v>
      </c>
      <c r="AN11" s="119">
        <f>'C завтраками| Bed and breakfast'!AN11</f>
        <v>6900</v>
      </c>
      <c r="AO11" s="119">
        <f>'C завтраками| Bed and breakfast'!AO11</f>
        <v>7100</v>
      </c>
      <c r="AP11" s="119">
        <f>'C завтраками| Bed and breakfast'!AP11</f>
        <v>6900</v>
      </c>
      <c r="AQ11" s="119">
        <f>'C завтраками| Bed and breakfast'!AQ11</f>
        <v>7100</v>
      </c>
      <c r="AR11" s="119">
        <f>'C завтраками| Bed and breakfast'!AR11</f>
        <v>6900</v>
      </c>
      <c r="AS11" s="119">
        <f>'C завтраками| Bed and breakfast'!AS11</f>
        <v>7100</v>
      </c>
      <c r="AT11" s="119">
        <f>'C завтраками| Bed and breakfast'!AT11</f>
        <v>6900</v>
      </c>
      <c r="AU11" s="119">
        <f>'C завтраками| Bed and breakfast'!AU11</f>
        <v>7100</v>
      </c>
      <c r="AV11" s="119">
        <f>'C завтраками| Bed and breakfast'!AV11</f>
        <v>6900</v>
      </c>
      <c r="AW11" s="119">
        <f>'C завтраками| Bed and breakfast'!AW11</f>
        <v>6900</v>
      </c>
      <c r="AX11" s="119">
        <f>'C завтраками| Bed and breakfast'!AX11</f>
        <v>7100</v>
      </c>
      <c r="AY11" s="119">
        <f>'C завтраками| Bed and breakfast'!AY11</f>
        <v>8500</v>
      </c>
      <c r="AZ11" s="119">
        <f>'C завтраками| Bed and breakfast'!AZ11</f>
        <v>8700</v>
      </c>
      <c r="BA11" s="119">
        <f>'C завтраками| Bed and breakfast'!BA11</f>
        <v>8500</v>
      </c>
    </row>
    <row r="12" spans="1:53"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c r="AE12" s="119">
        <f>'C завтраками| Bed and breakfast'!AE12</f>
        <v>9900</v>
      </c>
      <c r="AF12" s="119">
        <f>'C завтраками| Bed and breakfast'!AF12</f>
        <v>10100</v>
      </c>
      <c r="AG12" s="119">
        <f>'C завтраками| Bed and breakfast'!AG12</f>
        <v>9900</v>
      </c>
      <c r="AH12" s="119">
        <f>'C завтраками| Bed and breakfast'!AH12</f>
        <v>10100</v>
      </c>
      <c r="AI12" s="119">
        <f>'C завтраками| Bed and breakfast'!AI12</f>
        <v>9900</v>
      </c>
      <c r="AJ12" s="119">
        <f>'C завтраками| Bed and breakfast'!AJ12</f>
        <v>10100</v>
      </c>
      <c r="AK12" s="119">
        <f>'C завтраками| Bed and breakfast'!AK12</f>
        <v>9900</v>
      </c>
      <c r="AL12" s="119">
        <f>'C завтраками| Bed and breakfast'!AL12</f>
        <v>9900</v>
      </c>
      <c r="AM12" s="119">
        <f>'C завтраками| Bed and breakfast'!AM12</f>
        <v>9500</v>
      </c>
      <c r="AN12" s="119">
        <f>'C завтраками| Bed and breakfast'!AN12</f>
        <v>8300</v>
      </c>
      <c r="AO12" s="119">
        <f>'C завтраками| Bed and breakfast'!AO12</f>
        <v>8500</v>
      </c>
      <c r="AP12" s="119">
        <f>'C завтраками| Bed and breakfast'!AP12</f>
        <v>8300</v>
      </c>
      <c r="AQ12" s="119">
        <f>'C завтраками| Bed and breakfast'!AQ12</f>
        <v>8500</v>
      </c>
      <c r="AR12" s="119">
        <f>'C завтраками| Bed and breakfast'!AR12</f>
        <v>8300</v>
      </c>
      <c r="AS12" s="119">
        <f>'C завтраками| Bed and breakfast'!AS12</f>
        <v>8500</v>
      </c>
      <c r="AT12" s="119">
        <f>'C завтраками| Bed and breakfast'!AT12</f>
        <v>8300</v>
      </c>
      <c r="AU12" s="119">
        <f>'C завтраками| Bed and breakfast'!AU12</f>
        <v>8500</v>
      </c>
      <c r="AV12" s="119">
        <f>'C завтраками| Bed and breakfast'!AV12</f>
        <v>8300</v>
      </c>
      <c r="AW12" s="119">
        <f>'C завтраками| Bed and breakfast'!AW12</f>
        <v>8300</v>
      </c>
      <c r="AX12" s="119">
        <f>'C завтраками| Bed and breakfast'!AX12</f>
        <v>8500</v>
      </c>
      <c r="AY12" s="119">
        <f>'C завтраками| Bed and breakfast'!AY12</f>
        <v>9900</v>
      </c>
      <c r="AZ12" s="119">
        <f>'C завтраками| Bed and breakfast'!AZ12</f>
        <v>10100</v>
      </c>
      <c r="BA12" s="119">
        <f>'C завтраками| Bed and breakfast'!BA12</f>
        <v>9900</v>
      </c>
    </row>
    <row r="13" spans="1:53"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row>
    <row r="14" spans="1:53"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c r="AE14" s="119">
        <f>'C завтраками| Bed and breakfast'!AE14</f>
        <v>10500</v>
      </c>
      <c r="AF14" s="119">
        <f>'C завтраками| Bed and breakfast'!AF14</f>
        <v>10700</v>
      </c>
      <c r="AG14" s="119">
        <f>'C завтраками| Bed and breakfast'!AG14</f>
        <v>10500</v>
      </c>
      <c r="AH14" s="119">
        <f>'C завтраками| Bed and breakfast'!AH14</f>
        <v>10700</v>
      </c>
      <c r="AI14" s="119">
        <f>'C завтраками| Bed and breakfast'!AI14</f>
        <v>10500</v>
      </c>
      <c r="AJ14" s="119">
        <f>'C завтраками| Bed and breakfast'!AJ14</f>
        <v>10700</v>
      </c>
      <c r="AK14" s="119">
        <f>'C завтраками| Bed and breakfast'!AK14</f>
        <v>10500</v>
      </c>
      <c r="AL14" s="119">
        <f>'C завтраками| Bed and breakfast'!AL14</f>
        <v>10500</v>
      </c>
      <c r="AM14" s="119">
        <f>'C завтраками| Bed and breakfast'!AM14</f>
        <v>10100</v>
      </c>
      <c r="AN14" s="119">
        <f>'C завтраками| Bed and breakfast'!AN14</f>
        <v>8900</v>
      </c>
      <c r="AO14" s="119">
        <f>'C завтраками| Bed and breakfast'!AO14</f>
        <v>9100</v>
      </c>
      <c r="AP14" s="119">
        <f>'C завтраками| Bed and breakfast'!AP14</f>
        <v>8900</v>
      </c>
      <c r="AQ14" s="119">
        <f>'C завтраками| Bed and breakfast'!AQ14</f>
        <v>9100</v>
      </c>
      <c r="AR14" s="119">
        <f>'C завтраками| Bed and breakfast'!AR14</f>
        <v>8900</v>
      </c>
      <c r="AS14" s="119">
        <f>'C завтраками| Bed and breakfast'!AS14</f>
        <v>9100</v>
      </c>
      <c r="AT14" s="119">
        <f>'C завтраками| Bed and breakfast'!AT14</f>
        <v>8900</v>
      </c>
      <c r="AU14" s="119">
        <f>'C завтраками| Bed and breakfast'!AU14</f>
        <v>9100</v>
      </c>
      <c r="AV14" s="119">
        <f>'C завтраками| Bed and breakfast'!AV14</f>
        <v>8900</v>
      </c>
      <c r="AW14" s="119">
        <f>'C завтраками| Bed and breakfast'!AW14</f>
        <v>8900</v>
      </c>
      <c r="AX14" s="119">
        <f>'C завтраками| Bed and breakfast'!AX14</f>
        <v>9100</v>
      </c>
      <c r="AY14" s="119">
        <f>'C завтраками| Bed and breakfast'!AY14</f>
        <v>10500</v>
      </c>
      <c r="AZ14" s="119">
        <f>'C завтраками| Bed and breakfast'!AZ14</f>
        <v>10700</v>
      </c>
      <c r="BA14" s="119">
        <f>'C завтраками| Bed and breakfast'!BA14</f>
        <v>10500</v>
      </c>
    </row>
    <row r="15" spans="1:53"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c r="AE15" s="119">
        <f>'C завтраками| Bed and breakfast'!AE15</f>
        <v>11900</v>
      </c>
      <c r="AF15" s="119">
        <f>'C завтраками| Bed and breakfast'!AF15</f>
        <v>12100</v>
      </c>
      <c r="AG15" s="119">
        <f>'C завтраками| Bed and breakfast'!AG15</f>
        <v>11900</v>
      </c>
      <c r="AH15" s="119">
        <f>'C завтраками| Bed and breakfast'!AH15</f>
        <v>12100</v>
      </c>
      <c r="AI15" s="119">
        <f>'C завтраками| Bed and breakfast'!AI15</f>
        <v>11900</v>
      </c>
      <c r="AJ15" s="119">
        <f>'C завтраками| Bed and breakfast'!AJ15</f>
        <v>12100</v>
      </c>
      <c r="AK15" s="119">
        <f>'C завтраками| Bed and breakfast'!AK15</f>
        <v>11900</v>
      </c>
      <c r="AL15" s="119">
        <f>'C завтраками| Bed and breakfast'!AL15</f>
        <v>11900</v>
      </c>
      <c r="AM15" s="119">
        <f>'C завтраками| Bed and breakfast'!AM15</f>
        <v>11500</v>
      </c>
      <c r="AN15" s="119">
        <f>'C завтраками| Bed and breakfast'!AN15</f>
        <v>10300</v>
      </c>
      <c r="AO15" s="119">
        <f>'C завтраками| Bed and breakfast'!AO15</f>
        <v>10500</v>
      </c>
      <c r="AP15" s="119">
        <f>'C завтраками| Bed and breakfast'!AP15</f>
        <v>10300</v>
      </c>
      <c r="AQ15" s="119">
        <f>'C завтраками| Bed and breakfast'!AQ15</f>
        <v>10500</v>
      </c>
      <c r="AR15" s="119">
        <f>'C завтраками| Bed and breakfast'!AR15</f>
        <v>10300</v>
      </c>
      <c r="AS15" s="119">
        <f>'C завтраками| Bed and breakfast'!AS15</f>
        <v>10500</v>
      </c>
      <c r="AT15" s="119">
        <f>'C завтраками| Bed and breakfast'!AT15</f>
        <v>10300</v>
      </c>
      <c r="AU15" s="119">
        <f>'C завтраками| Bed and breakfast'!AU15</f>
        <v>10500</v>
      </c>
      <c r="AV15" s="119">
        <f>'C завтраками| Bed and breakfast'!AV15</f>
        <v>10300</v>
      </c>
      <c r="AW15" s="119">
        <f>'C завтраками| Bed and breakfast'!AW15</f>
        <v>10300</v>
      </c>
      <c r="AX15" s="119">
        <f>'C завтраками| Bed and breakfast'!AX15</f>
        <v>10500</v>
      </c>
      <c r="AY15" s="119">
        <f>'C завтраками| Bed and breakfast'!AY15</f>
        <v>11900</v>
      </c>
      <c r="AZ15" s="119">
        <f>'C завтраками| Bed and breakfast'!AZ15</f>
        <v>12100</v>
      </c>
      <c r="BA15" s="119">
        <f>'C завтраками| Bed and breakfast'!BA15</f>
        <v>11900</v>
      </c>
    </row>
    <row r="16" spans="1:53"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row>
    <row r="17" spans="1:53"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c r="AE17" s="119">
        <f>'C завтраками| Bed and breakfast'!AE17</f>
        <v>11500</v>
      </c>
      <c r="AF17" s="119">
        <f>'C завтраками| Bed and breakfast'!AF17</f>
        <v>11700</v>
      </c>
      <c r="AG17" s="119">
        <f>'C завтраками| Bed and breakfast'!AG17</f>
        <v>11500</v>
      </c>
      <c r="AH17" s="119">
        <f>'C завтраками| Bed and breakfast'!AH17</f>
        <v>11700</v>
      </c>
      <c r="AI17" s="119">
        <f>'C завтраками| Bed and breakfast'!AI17</f>
        <v>11500</v>
      </c>
      <c r="AJ17" s="119">
        <f>'C завтраками| Bed and breakfast'!AJ17</f>
        <v>11700</v>
      </c>
      <c r="AK17" s="119">
        <f>'C завтраками| Bed and breakfast'!AK17</f>
        <v>11500</v>
      </c>
      <c r="AL17" s="119">
        <f>'C завтраками| Bed and breakfast'!AL17</f>
        <v>11500</v>
      </c>
      <c r="AM17" s="119">
        <f>'C завтраками| Bed and breakfast'!AM17</f>
        <v>11100</v>
      </c>
      <c r="AN17" s="119">
        <f>'C завтраками| Bed and breakfast'!AN17</f>
        <v>9900</v>
      </c>
      <c r="AO17" s="119">
        <f>'C завтраками| Bed and breakfast'!AO17</f>
        <v>10100</v>
      </c>
      <c r="AP17" s="119">
        <f>'C завтраками| Bed and breakfast'!AP17</f>
        <v>9900</v>
      </c>
      <c r="AQ17" s="119">
        <f>'C завтраками| Bed and breakfast'!AQ17</f>
        <v>10100</v>
      </c>
      <c r="AR17" s="119">
        <f>'C завтраками| Bed and breakfast'!AR17</f>
        <v>9900</v>
      </c>
      <c r="AS17" s="119">
        <f>'C завтраками| Bed and breakfast'!AS17</f>
        <v>10100</v>
      </c>
      <c r="AT17" s="119">
        <f>'C завтраками| Bed and breakfast'!AT17</f>
        <v>9900</v>
      </c>
      <c r="AU17" s="119">
        <f>'C завтраками| Bed and breakfast'!AU17</f>
        <v>10100</v>
      </c>
      <c r="AV17" s="119">
        <f>'C завтраками| Bed and breakfast'!AV17</f>
        <v>9900</v>
      </c>
      <c r="AW17" s="119">
        <f>'C завтраками| Bed and breakfast'!AW17</f>
        <v>9900</v>
      </c>
      <c r="AX17" s="119">
        <f>'C завтраками| Bed and breakfast'!AX17</f>
        <v>10100</v>
      </c>
      <c r="AY17" s="119">
        <f>'C завтраками| Bed and breakfast'!AY17</f>
        <v>11500</v>
      </c>
      <c r="AZ17" s="119">
        <f>'C завтраками| Bed and breakfast'!AZ17</f>
        <v>11700</v>
      </c>
      <c r="BA17" s="119">
        <f>'C завтраками| Bed and breakfast'!BA17</f>
        <v>11500</v>
      </c>
    </row>
    <row r="18" spans="1:53"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c r="AE18" s="119">
        <f>'C завтраками| Bed and breakfast'!AE18</f>
        <v>12900</v>
      </c>
      <c r="AF18" s="119">
        <f>'C завтраками| Bed and breakfast'!AF18</f>
        <v>13100</v>
      </c>
      <c r="AG18" s="119">
        <f>'C завтраками| Bed and breakfast'!AG18</f>
        <v>12900</v>
      </c>
      <c r="AH18" s="119">
        <f>'C завтраками| Bed and breakfast'!AH18</f>
        <v>13100</v>
      </c>
      <c r="AI18" s="119">
        <f>'C завтраками| Bed and breakfast'!AI18</f>
        <v>12900</v>
      </c>
      <c r="AJ18" s="119">
        <f>'C завтраками| Bed and breakfast'!AJ18</f>
        <v>13100</v>
      </c>
      <c r="AK18" s="119">
        <f>'C завтраками| Bed and breakfast'!AK18</f>
        <v>12900</v>
      </c>
      <c r="AL18" s="119">
        <f>'C завтраками| Bed and breakfast'!AL18</f>
        <v>12900</v>
      </c>
      <c r="AM18" s="119">
        <f>'C завтраками| Bed and breakfast'!AM18</f>
        <v>12500</v>
      </c>
      <c r="AN18" s="119">
        <f>'C завтраками| Bed and breakfast'!AN18</f>
        <v>11300</v>
      </c>
      <c r="AO18" s="119">
        <f>'C завтраками| Bed and breakfast'!AO18</f>
        <v>11500</v>
      </c>
      <c r="AP18" s="119">
        <f>'C завтраками| Bed and breakfast'!AP18</f>
        <v>11300</v>
      </c>
      <c r="AQ18" s="119">
        <f>'C завтраками| Bed and breakfast'!AQ18</f>
        <v>11500</v>
      </c>
      <c r="AR18" s="119">
        <f>'C завтраками| Bed and breakfast'!AR18</f>
        <v>11300</v>
      </c>
      <c r="AS18" s="119">
        <f>'C завтраками| Bed and breakfast'!AS18</f>
        <v>11500</v>
      </c>
      <c r="AT18" s="119">
        <f>'C завтраками| Bed and breakfast'!AT18</f>
        <v>11300</v>
      </c>
      <c r="AU18" s="119">
        <f>'C завтраками| Bed and breakfast'!AU18</f>
        <v>11500</v>
      </c>
      <c r="AV18" s="119">
        <f>'C завтраками| Bed and breakfast'!AV18</f>
        <v>11300</v>
      </c>
      <c r="AW18" s="119">
        <f>'C завтраками| Bed and breakfast'!AW18</f>
        <v>11300</v>
      </c>
      <c r="AX18" s="119">
        <f>'C завтраками| Bed and breakfast'!AX18</f>
        <v>11500</v>
      </c>
      <c r="AY18" s="119">
        <f>'C завтраками| Bed and breakfast'!AY18</f>
        <v>12900</v>
      </c>
      <c r="AZ18" s="119">
        <f>'C завтраками| Bed and breakfast'!AZ18</f>
        <v>13100</v>
      </c>
      <c r="BA18" s="119">
        <f>'C завтраками| Bed and breakfast'!BA18</f>
        <v>12900</v>
      </c>
    </row>
    <row r="19" spans="1:53"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row>
    <row r="20" spans="1:53"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c r="AE20" s="119">
        <f>'C завтраками| Bed and breakfast'!AE20</f>
        <v>13000</v>
      </c>
      <c r="AF20" s="119">
        <f>'C завтраками| Bed and breakfast'!AF20</f>
        <v>13200</v>
      </c>
      <c r="AG20" s="119">
        <f>'C завтраками| Bed and breakfast'!AG20</f>
        <v>13000</v>
      </c>
      <c r="AH20" s="119">
        <f>'C завтраками| Bed and breakfast'!AH20</f>
        <v>13200</v>
      </c>
      <c r="AI20" s="119">
        <f>'C завтраками| Bed and breakfast'!AI20</f>
        <v>13000</v>
      </c>
      <c r="AJ20" s="119">
        <f>'C завтраками| Bed and breakfast'!AJ20</f>
        <v>13200</v>
      </c>
      <c r="AK20" s="119">
        <f>'C завтраками| Bed and breakfast'!AK20</f>
        <v>13000</v>
      </c>
      <c r="AL20" s="119">
        <f>'C завтраками| Bed and breakfast'!AL20</f>
        <v>13000</v>
      </c>
      <c r="AM20" s="119">
        <f>'C завтраками| Bed and breakfast'!AM20</f>
        <v>12600</v>
      </c>
      <c r="AN20" s="119">
        <f>'C завтраками| Bed and breakfast'!AN20</f>
        <v>11400</v>
      </c>
      <c r="AO20" s="119">
        <f>'C завтраками| Bed and breakfast'!AO20</f>
        <v>11600</v>
      </c>
      <c r="AP20" s="119">
        <f>'C завтраками| Bed and breakfast'!AP20</f>
        <v>11400</v>
      </c>
      <c r="AQ20" s="119">
        <f>'C завтраками| Bed and breakfast'!AQ20</f>
        <v>11600</v>
      </c>
      <c r="AR20" s="119">
        <f>'C завтраками| Bed and breakfast'!AR20</f>
        <v>11400</v>
      </c>
      <c r="AS20" s="119">
        <f>'C завтраками| Bed and breakfast'!AS20</f>
        <v>11600</v>
      </c>
      <c r="AT20" s="119">
        <f>'C завтраками| Bed and breakfast'!AT20</f>
        <v>11400</v>
      </c>
      <c r="AU20" s="119">
        <f>'C завтраками| Bed and breakfast'!AU20</f>
        <v>11600</v>
      </c>
      <c r="AV20" s="119">
        <f>'C завтраками| Bed and breakfast'!AV20</f>
        <v>11400</v>
      </c>
      <c r="AW20" s="119">
        <f>'C завтраками| Bed and breakfast'!AW20</f>
        <v>11400</v>
      </c>
      <c r="AX20" s="119">
        <f>'C завтраками| Bed and breakfast'!AX20</f>
        <v>11600</v>
      </c>
      <c r="AY20" s="119">
        <f>'C завтраками| Bed and breakfast'!AY20</f>
        <v>13000</v>
      </c>
      <c r="AZ20" s="119">
        <f>'C завтраками| Bed and breakfast'!AZ20</f>
        <v>13200</v>
      </c>
      <c r="BA20" s="119">
        <f>'C завтраками| Bed and breakfast'!BA20</f>
        <v>13000</v>
      </c>
    </row>
    <row r="21" spans="1:53"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c r="AE21" s="119">
        <f>'C завтраками| Bed and breakfast'!AE21</f>
        <v>14400</v>
      </c>
      <c r="AF21" s="119">
        <f>'C завтраками| Bed and breakfast'!AF21</f>
        <v>14600</v>
      </c>
      <c r="AG21" s="119">
        <f>'C завтраками| Bed and breakfast'!AG21</f>
        <v>14400</v>
      </c>
      <c r="AH21" s="119">
        <f>'C завтраками| Bed and breakfast'!AH21</f>
        <v>14600</v>
      </c>
      <c r="AI21" s="119">
        <f>'C завтраками| Bed and breakfast'!AI21</f>
        <v>14400</v>
      </c>
      <c r="AJ21" s="119">
        <f>'C завтраками| Bed and breakfast'!AJ21</f>
        <v>14600</v>
      </c>
      <c r="AK21" s="119">
        <f>'C завтраками| Bed and breakfast'!AK21</f>
        <v>14400</v>
      </c>
      <c r="AL21" s="119">
        <f>'C завтраками| Bed and breakfast'!AL21</f>
        <v>14400</v>
      </c>
      <c r="AM21" s="119">
        <f>'C завтраками| Bed and breakfast'!AM21</f>
        <v>14000</v>
      </c>
      <c r="AN21" s="119">
        <f>'C завтраками| Bed and breakfast'!AN21</f>
        <v>12800</v>
      </c>
      <c r="AO21" s="119">
        <f>'C завтраками| Bed and breakfast'!AO21</f>
        <v>13000</v>
      </c>
      <c r="AP21" s="119">
        <f>'C завтраками| Bed and breakfast'!AP21</f>
        <v>12800</v>
      </c>
      <c r="AQ21" s="119">
        <f>'C завтраками| Bed and breakfast'!AQ21</f>
        <v>13000</v>
      </c>
      <c r="AR21" s="119">
        <f>'C завтраками| Bed and breakfast'!AR21</f>
        <v>12800</v>
      </c>
      <c r="AS21" s="119">
        <f>'C завтраками| Bed and breakfast'!AS21</f>
        <v>13000</v>
      </c>
      <c r="AT21" s="119">
        <f>'C завтраками| Bed and breakfast'!AT21</f>
        <v>12800</v>
      </c>
      <c r="AU21" s="119">
        <f>'C завтраками| Bed and breakfast'!AU21</f>
        <v>13000</v>
      </c>
      <c r="AV21" s="119">
        <f>'C завтраками| Bed and breakfast'!AV21</f>
        <v>12800</v>
      </c>
      <c r="AW21" s="119">
        <f>'C завтраками| Bed and breakfast'!AW21</f>
        <v>12800</v>
      </c>
      <c r="AX21" s="119">
        <f>'C завтраками| Bed and breakfast'!AX21</f>
        <v>13000</v>
      </c>
      <c r="AY21" s="119">
        <f>'C завтраками| Bed and breakfast'!AY21</f>
        <v>14400</v>
      </c>
      <c r="AZ21" s="119">
        <f>'C завтраками| Bed and breakfast'!AZ21</f>
        <v>14600</v>
      </c>
      <c r="BA21" s="119">
        <f>'C завтраками| Bed and breakfast'!BA21</f>
        <v>14400</v>
      </c>
    </row>
    <row r="22" spans="1:53"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row>
    <row r="23" spans="1:53"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row>
    <row r="24" spans="1:53" s="117" customFormat="1" ht="25.5" customHeight="1" x14ac:dyDescent="0.2">
      <c r="A24" s="27"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129">
        <f t="shared" si="1"/>
        <v>45913</v>
      </c>
      <c r="AC24" s="129">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s="117" customFormat="1" ht="25.5" customHeight="1" x14ac:dyDescent="0.2">
      <c r="A25" s="34"/>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129">
        <f t="shared" si="3"/>
        <v>45925</v>
      </c>
      <c r="AC25" s="129">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s="183" customFormat="1" ht="10.7" customHeight="1" x14ac:dyDescent="0.2">
      <c r="A26" s="184"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row>
    <row r="27" spans="1:53" ht="10.7" customHeight="1" x14ac:dyDescent="0.2">
      <c r="A27" s="3">
        <v>1</v>
      </c>
      <c r="B27" s="119">
        <f t="shared" ref="B27" si="4">ROUND(B8*0.82,)</f>
        <v>9348</v>
      </c>
      <c r="C27" s="119">
        <f t="shared" ref="C27:BA27" si="5">ROUND(C8*0.82,)</f>
        <v>6232</v>
      </c>
      <c r="D27" s="119">
        <f t="shared" si="5"/>
        <v>6232</v>
      </c>
      <c r="E27" s="119">
        <f t="shared" si="5"/>
        <v>5904</v>
      </c>
      <c r="F27" s="119">
        <f t="shared" si="5"/>
        <v>6560</v>
      </c>
      <c r="G27" s="119">
        <f t="shared" si="5"/>
        <v>6560</v>
      </c>
      <c r="H27" s="119">
        <f t="shared" si="5"/>
        <v>6560</v>
      </c>
      <c r="I27" s="119">
        <f t="shared" si="5"/>
        <v>6560</v>
      </c>
      <c r="J27" s="119">
        <f t="shared" si="5"/>
        <v>6560</v>
      </c>
      <c r="K27" s="119">
        <f t="shared" si="5"/>
        <v>7872</v>
      </c>
      <c r="L27" s="119">
        <f t="shared" si="5"/>
        <v>7708</v>
      </c>
      <c r="M27" s="119">
        <f t="shared" si="5"/>
        <v>5904</v>
      </c>
      <c r="N27" s="119">
        <f t="shared" si="5"/>
        <v>6560</v>
      </c>
      <c r="O27" s="119">
        <f t="shared" si="5"/>
        <v>6560</v>
      </c>
      <c r="P27" s="119">
        <f t="shared" si="5"/>
        <v>6560</v>
      </c>
      <c r="Q27" s="119">
        <f t="shared" si="5"/>
        <v>6560</v>
      </c>
      <c r="R27" s="119">
        <f t="shared" si="5"/>
        <v>6560</v>
      </c>
      <c r="S27" s="119">
        <f t="shared" si="5"/>
        <v>6560</v>
      </c>
      <c r="T27" s="119">
        <f t="shared" si="5"/>
        <v>6560</v>
      </c>
      <c r="U27" s="119">
        <f t="shared" si="5"/>
        <v>6560</v>
      </c>
      <c r="V27" s="119">
        <f t="shared" si="5"/>
        <v>6560</v>
      </c>
      <c r="W27" s="119">
        <f t="shared" si="5"/>
        <v>5740</v>
      </c>
      <c r="X27" s="119">
        <f t="shared" si="5"/>
        <v>5740</v>
      </c>
      <c r="Y27" s="119">
        <f t="shared" si="5"/>
        <v>6560</v>
      </c>
      <c r="Z27" s="119">
        <f t="shared" si="5"/>
        <v>5740</v>
      </c>
      <c r="AA27" s="119">
        <f t="shared" si="5"/>
        <v>5740</v>
      </c>
      <c r="AB27" s="119">
        <f t="shared" si="5"/>
        <v>7380</v>
      </c>
      <c r="AC27" s="119">
        <f t="shared" si="5"/>
        <v>5740</v>
      </c>
      <c r="AD27" s="119">
        <f t="shared" si="5"/>
        <v>5740</v>
      </c>
      <c r="AE27" s="119">
        <f t="shared" si="5"/>
        <v>5740</v>
      </c>
      <c r="AF27" s="119">
        <f t="shared" si="5"/>
        <v>5904</v>
      </c>
      <c r="AG27" s="119">
        <f t="shared" si="5"/>
        <v>5740</v>
      </c>
      <c r="AH27" s="119">
        <f t="shared" si="5"/>
        <v>5904</v>
      </c>
      <c r="AI27" s="119">
        <f t="shared" si="5"/>
        <v>5740</v>
      </c>
      <c r="AJ27" s="119">
        <f t="shared" si="5"/>
        <v>5904</v>
      </c>
      <c r="AK27" s="119">
        <f t="shared" si="5"/>
        <v>5740</v>
      </c>
      <c r="AL27" s="119">
        <f t="shared" si="5"/>
        <v>5740</v>
      </c>
      <c r="AM27" s="119">
        <f t="shared" si="5"/>
        <v>5412</v>
      </c>
      <c r="AN27" s="119">
        <f t="shared" si="5"/>
        <v>4428</v>
      </c>
      <c r="AO27" s="119">
        <f t="shared" si="5"/>
        <v>4592</v>
      </c>
      <c r="AP27" s="119">
        <f t="shared" si="5"/>
        <v>4428</v>
      </c>
      <c r="AQ27" s="119">
        <f t="shared" si="5"/>
        <v>4592</v>
      </c>
      <c r="AR27" s="119">
        <f t="shared" si="5"/>
        <v>4428</v>
      </c>
      <c r="AS27" s="119">
        <f t="shared" si="5"/>
        <v>4592</v>
      </c>
      <c r="AT27" s="119">
        <f t="shared" si="5"/>
        <v>4428</v>
      </c>
      <c r="AU27" s="119">
        <f t="shared" si="5"/>
        <v>4592</v>
      </c>
      <c r="AV27" s="119">
        <f t="shared" si="5"/>
        <v>4428</v>
      </c>
      <c r="AW27" s="119">
        <f t="shared" si="5"/>
        <v>4428</v>
      </c>
      <c r="AX27" s="119">
        <f t="shared" si="5"/>
        <v>4592</v>
      </c>
      <c r="AY27" s="119">
        <f t="shared" si="5"/>
        <v>5740</v>
      </c>
      <c r="AZ27" s="119">
        <f t="shared" si="5"/>
        <v>5904</v>
      </c>
      <c r="BA27" s="119">
        <f t="shared" si="5"/>
        <v>5740</v>
      </c>
    </row>
    <row r="28" spans="1:53" ht="10.7" customHeight="1" x14ac:dyDescent="0.2">
      <c r="A28" s="3">
        <v>2</v>
      </c>
      <c r="B28" s="119">
        <f t="shared" ref="B28" si="6">ROUND(B9*0.82,)</f>
        <v>10496</v>
      </c>
      <c r="C28" s="119">
        <f t="shared" ref="C28:BA28" si="7">ROUND(C9*0.82,)</f>
        <v>7380</v>
      </c>
      <c r="D28" s="119">
        <f t="shared" si="7"/>
        <v>7380</v>
      </c>
      <c r="E28" s="119">
        <f t="shared" si="7"/>
        <v>7052</v>
      </c>
      <c r="F28" s="119">
        <f t="shared" si="7"/>
        <v>7708</v>
      </c>
      <c r="G28" s="119">
        <f t="shared" si="7"/>
        <v>7708</v>
      </c>
      <c r="H28" s="119">
        <f t="shared" si="7"/>
        <v>7708</v>
      </c>
      <c r="I28" s="119">
        <f t="shared" si="7"/>
        <v>7708</v>
      </c>
      <c r="J28" s="119">
        <f t="shared" si="7"/>
        <v>7708</v>
      </c>
      <c r="K28" s="119">
        <f t="shared" si="7"/>
        <v>9020</v>
      </c>
      <c r="L28" s="119">
        <f t="shared" si="7"/>
        <v>8856</v>
      </c>
      <c r="M28" s="119">
        <f t="shared" si="7"/>
        <v>7052</v>
      </c>
      <c r="N28" s="119">
        <f t="shared" si="7"/>
        <v>7708</v>
      </c>
      <c r="O28" s="119">
        <f t="shared" si="7"/>
        <v>7708</v>
      </c>
      <c r="P28" s="119">
        <f t="shared" si="7"/>
        <v>7708</v>
      </c>
      <c r="Q28" s="119">
        <f t="shared" si="7"/>
        <v>7708</v>
      </c>
      <c r="R28" s="119">
        <f t="shared" si="7"/>
        <v>7708</v>
      </c>
      <c r="S28" s="119">
        <f t="shared" si="7"/>
        <v>7708</v>
      </c>
      <c r="T28" s="119">
        <f t="shared" si="7"/>
        <v>7708</v>
      </c>
      <c r="U28" s="119">
        <f t="shared" si="7"/>
        <v>7708</v>
      </c>
      <c r="V28" s="119">
        <f t="shared" si="7"/>
        <v>7708</v>
      </c>
      <c r="W28" s="119">
        <f t="shared" si="7"/>
        <v>6888</v>
      </c>
      <c r="X28" s="119">
        <f t="shared" si="7"/>
        <v>6888</v>
      </c>
      <c r="Y28" s="119">
        <f t="shared" si="7"/>
        <v>7708</v>
      </c>
      <c r="Z28" s="119">
        <f t="shared" si="7"/>
        <v>6888</v>
      </c>
      <c r="AA28" s="119">
        <f t="shared" si="7"/>
        <v>6888</v>
      </c>
      <c r="AB28" s="119">
        <f t="shared" si="7"/>
        <v>8528</v>
      </c>
      <c r="AC28" s="119">
        <f t="shared" si="7"/>
        <v>6888</v>
      </c>
      <c r="AD28" s="119">
        <f t="shared" si="7"/>
        <v>6888</v>
      </c>
      <c r="AE28" s="119">
        <f t="shared" si="7"/>
        <v>6888</v>
      </c>
      <c r="AF28" s="119">
        <f t="shared" si="7"/>
        <v>7052</v>
      </c>
      <c r="AG28" s="119">
        <f t="shared" si="7"/>
        <v>6888</v>
      </c>
      <c r="AH28" s="119">
        <f t="shared" si="7"/>
        <v>7052</v>
      </c>
      <c r="AI28" s="119">
        <f t="shared" si="7"/>
        <v>6888</v>
      </c>
      <c r="AJ28" s="119">
        <f t="shared" si="7"/>
        <v>7052</v>
      </c>
      <c r="AK28" s="119">
        <f t="shared" si="7"/>
        <v>6888</v>
      </c>
      <c r="AL28" s="119">
        <f t="shared" si="7"/>
        <v>6888</v>
      </c>
      <c r="AM28" s="119">
        <f t="shared" si="7"/>
        <v>6560</v>
      </c>
      <c r="AN28" s="119">
        <f t="shared" si="7"/>
        <v>5576</v>
      </c>
      <c r="AO28" s="119">
        <f t="shared" si="7"/>
        <v>5740</v>
      </c>
      <c r="AP28" s="119">
        <f t="shared" si="7"/>
        <v>5576</v>
      </c>
      <c r="AQ28" s="119">
        <f t="shared" si="7"/>
        <v>5740</v>
      </c>
      <c r="AR28" s="119">
        <f t="shared" si="7"/>
        <v>5576</v>
      </c>
      <c r="AS28" s="119">
        <f t="shared" si="7"/>
        <v>5740</v>
      </c>
      <c r="AT28" s="119">
        <f t="shared" si="7"/>
        <v>5576</v>
      </c>
      <c r="AU28" s="119">
        <f t="shared" si="7"/>
        <v>5740</v>
      </c>
      <c r="AV28" s="119">
        <f t="shared" si="7"/>
        <v>5576</v>
      </c>
      <c r="AW28" s="119">
        <f t="shared" si="7"/>
        <v>5576</v>
      </c>
      <c r="AX28" s="119">
        <f t="shared" si="7"/>
        <v>5740</v>
      </c>
      <c r="AY28" s="119">
        <f t="shared" si="7"/>
        <v>6888</v>
      </c>
      <c r="AZ28" s="119">
        <f t="shared" si="7"/>
        <v>7052</v>
      </c>
      <c r="BA28" s="119">
        <f t="shared" si="7"/>
        <v>6888</v>
      </c>
    </row>
    <row r="29" spans="1:53"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row>
    <row r="30" spans="1:53" ht="10.7" customHeight="1" x14ac:dyDescent="0.2">
      <c r="A30" s="3">
        <v>1</v>
      </c>
      <c r="B30" s="119">
        <f t="shared" ref="B30" si="8">ROUND(B11*0.82,)</f>
        <v>10578</v>
      </c>
      <c r="C30" s="119">
        <f t="shared" ref="C30:BA30" si="9">ROUND(C11*0.82,)</f>
        <v>7462</v>
      </c>
      <c r="D30" s="119">
        <f t="shared" si="9"/>
        <v>7462</v>
      </c>
      <c r="E30" s="119">
        <f t="shared" si="9"/>
        <v>7134</v>
      </c>
      <c r="F30" s="119">
        <f t="shared" si="9"/>
        <v>7790</v>
      </c>
      <c r="G30" s="119">
        <f t="shared" si="9"/>
        <v>7790</v>
      </c>
      <c r="H30" s="119">
        <f t="shared" si="9"/>
        <v>7790</v>
      </c>
      <c r="I30" s="119">
        <f t="shared" si="9"/>
        <v>7790</v>
      </c>
      <c r="J30" s="119">
        <f t="shared" si="9"/>
        <v>7790</v>
      </c>
      <c r="K30" s="119">
        <f t="shared" si="9"/>
        <v>9102</v>
      </c>
      <c r="L30" s="119">
        <f t="shared" si="9"/>
        <v>8938</v>
      </c>
      <c r="M30" s="119">
        <f t="shared" si="9"/>
        <v>7134</v>
      </c>
      <c r="N30" s="119">
        <f t="shared" si="9"/>
        <v>7790</v>
      </c>
      <c r="O30" s="119">
        <f t="shared" si="9"/>
        <v>7790</v>
      </c>
      <c r="P30" s="119">
        <f t="shared" si="9"/>
        <v>7790</v>
      </c>
      <c r="Q30" s="119">
        <f t="shared" si="9"/>
        <v>7790</v>
      </c>
      <c r="R30" s="119">
        <f t="shared" si="9"/>
        <v>7790</v>
      </c>
      <c r="S30" s="119">
        <f t="shared" si="9"/>
        <v>7790</v>
      </c>
      <c r="T30" s="119">
        <f t="shared" si="9"/>
        <v>7790</v>
      </c>
      <c r="U30" s="119">
        <f t="shared" si="9"/>
        <v>7790</v>
      </c>
      <c r="V30" s="119">
        <f t="shared" si="9"/>
        <v>7790</v>
      </c>
      <c r="W30" s="119">
        <f t="shared" si="9"/>
        <v>6970</v>
      </c>
      <c r="X30" s="119">
        <f t="shared" si="9"/>
        <v>6970</v>
      </c>
      <c r="Y30" s="119">
        <f t="shared" si="9"/>
        <v>7790</v>
      </c>
      <c r="Z30" s="119">
        <f t="shared" si="9"/>
        <v>6970</v>
      </c>
      <c r="AA30" s="119">
        <f t="shared" si="9"/>
        <v>6970</v>
      </c>
      <c r="AB30" s="119">
        <f t="shared" si="9"/>
        <v>8610</v>
      </c>
      <c r="AC30" s="119">
        <f t="shared" si="9"/>
        <v>6970</v>
      </c>
      <c r="AD30" s="119">
        <f t="shared" si="9"/>
        <v>6970</v>
      </c>
      <c r="AE30" s="119">
        <f t="shared" si="9"/>
        <v>6970</v>
      </c>
      <c r="AF30" s="119">
        <f t="shared" si="9"/>
        <v>7134</v>
      </c>
      <c r="AG30" s="119">
        <f t="shared" si="9"/>
        <v>6970</v>
      </c>
      <c r="AH30" s="119">
        <f t="shared" si="9"/>
        <v>7134</v>
      </c>
      <c r="AI30" s="119">
        <f t="shared" si="9"/>
        <v>6970</v>
      </c>
      <c r="AJ30" s="119">
        <f t="shared" si="9"/>
        <v>7134</v>
      </c>
      <c r="AK30" s="119">
        <f t="shared" si="9"/>
        <v>6970</v>
      </c>
      <c r="AL30" s="119">
        <f t="shared" si="9"/>
        <v>6970</v>
      </c>
      <c r="AM30" s="119">
        <f t="shared" si="9"/>
        <v>6642</v>
      </c>
      <c r="AN30" s="119">
        <f t="shared" si="9"/>
        <v>5658</v>
      </c>
      <c r="AO30" s="119">
        <f t="shared" si="9"/>
        <v>5822</v>
      </c>
      <c r="AP30" s="119">
        <f t="shared" si="9"/>
        <v>5658</v>
      </c>
      <c r="AQ30" s="119">
        <f t="shared" si="9"/>
        <v>5822</v>
      </c>
      <c r="AR30" s="119">
        <f t="shared" si="9"/>
        <v>5658</v>
      </c>
      <c r="AS30" s="119">
        <f t="shared" si="9"/>
        <v>5822</v>
      </c>
      <c r="AT30" s="119">
        <f t="shared" si="9"/>
        <v>5658</v>
      </c>
      <c r="AU30" s="119">
        <f t="shared" si="9"/>
        <v>5822</v>
      </c>
      <c r="AV30" s="119">
        <f t="shared" si="9"/>
        <v>5658</v>
      </c>
      <c r="AW30" s="119">
        <f t="shared" si="9"/>
        <v>5658</v>
      </c>
      <c r="AX30" s="119">
        <f t="shared" si="9"/>
        <v>5822</v>
      </c>
      <c r="AY30" s="119">
        <f t="shared" si="9"/>
        <v>6970</v>
      </c>
      <c r="AZ30" s="119">
        <f t="shared" si="9"/>
        <v>7134</v>
      </c>
      <c r="BA30" s="119">
        <f t="shared" si="9"/>
        <v>6970</v>
      </c>
    </row>
    <row r="31" spans="1:53" ht="10.7" customHeight="1" x14ac:dyDescent="0.2">
      <c r="A31" s="3">
        <v>2</v>
      </c>
      <c r="B31" s="119">
        <f t="shared" ref="B31" si="10">ROUND(B12*0.82,)</f>
        <v>11726</v>
      </c>
      <c r="C31" s="119">
        <f t="shared" ref="C31:BA31" si="11">ROUND(C12*0.82,)</f>
        <v>8610</v>
      </c>
      <c r="D31" s="119">
        <f t="shared" si="11"/>
        <v>8610</v>
      </c>
      <c r="E31" s="119">
        <f t="shared" si="11"/>
        <v>8282</v>
      </c>
      <c r="F31" s="119">
        <f t="shared" si="11"/>
        <v>8938</v>
      </c>
      <c r="G31" s="119">
        <f t="shared" si="11"/>
        <v>8938</v>
      </c>
      <c r="H31" s="119">
        <f t="shared" si="11"/>
        <v>8938</v>
      </c>
      <c r="I31" s="119">
        <f t="shared" si="11"/>
        <v>8938</v>
      </c>
      <c r="J31" s="119">
        <f t="shared" si="11"/>
        <v>8938</v>
      </c>
      <c r="K31" s="119">
        <f t="shared" si="11"/>
        <v>10250</v>
      </c>
      <c r="L31" s="119">
        <f t="shared" si="11"/>
        <v>10086</v>
      </c>
      <c r="M31" s="119">
        <f t="shared" si="11"/>
        <v>8282</v>
      </c>
      <c r="N31" s="119">
        <f t="shared" si="11"/>
        <v>8938</v>
      </c>
      <c r="O31" s="119">
        <f t="shared" si="11"/>
        <v>8938</v>
      </c>
      <c r="P31" s="119">
        <f t="shared" si="11"/>
        <v>8938</v>
      </c>
      <c r="Q31" s="119">
        <f t="shared" si="11"/>
        <v>8938</v>
      </c>
      <c r="R31" s="119">
        <f t="shared" si="11"/>
        <v>8938</v>
      </c>
      <c r="S31" s="119">
        <f t="shared" si="11"/>
        <v>8938</v>
      </c>
      <c r="T31" s="119">
        <f t="shared" si="11"/>
        <v>8938</v>
      </c>
      <c r="U31" s="119">
        <f t="shared" si="11"/>
        <v>8938</v>
      </c>
      <c r="V31" s="119">
        <f t="shared" si="11"/>
        <v>8938</v>
      </c>
      <c r="W31" s="119">
        <f t="shared" si="11"/>
        <v>8118</v>
      </c>
      <c r="X31" s="119">
        <f t="shared" si="11"/>
        <v>8118</v>
      </c>
      <c r="Y31" s="119">
        <f t="shared" si="11"/>
        <v>8938</v>
      </c>
      <c r="Z31" s="119">
        <f t="shared" si="11"/>
        <v>8118</v>
      </c>
      <c r="AA31" s="119">
        <f t="shared" si="11"/>
        <v>8118</v>
      </c>
      <c r="AB31" s="119">
        <f t="shared" si="11"/>
        <v>9758</v>
      </c>
      <c r="AC31" s="119">
        <f t="shared" si="11"/>
        <v>8118</v>
      </c>
      <c r="AD31" s="119">
        <f t="shared" si="11"/>
        <v>8118</v>
      </c>
      <c r="AE31" s="119">
        <f t="shared" si="11"/>
        <v>8118</v>
      </c>
      <c r="AF31" s="119">
        <f t="shared" si="11"/>
        <v>8282</v>
      </c>
      <c r="AG31" s="119">
        <f t="shared" si="11"/>
        <v>8118</v>
      </c>
      <c r="AH31" s="119">
        <f t="shared" si="11"/>
        <v>8282</v>
      </c>
      <c r="AI31" s="119">
        <f t="shared" si="11"/>
        <v>8118</v>
      </c>
      <c r="AJ31" s="119">
        <f t="shared" si="11"/>
        <v>8282</v>
      </c>
      <c r="AK31" s="119">
        <f t="shared" si="11"/>
        <v>8118</v>
      </c>
      <c r="AL31" s="119">
        <f t="shared" si="11"/>
        <v>8118</v>
      </c>
      <c r="AM31" s="119">
        <f t="shared" si="11"/>
        <v>7790</v>
      </c>
      <c r="AN31" s="119">
        <f t="shared" si="11"/>
        <v>6806</v>
      </c>
      <c r="AO31" s="119">
        <f t="shared" si="11"/>
        <v>6970</v>
      </c>
      <c r="AP31" s="119">
        <f t="shared" si="11"/>
        <v>6806</v>
      </c>
      <c r="AQ31" s="119">
        <f t="shared" si="11"/>
        <v>6970</v>
      </c>
      <c r="AR31" s="119">
        <f t="shared" si="11"/>
        <v>6806</v>
      </c>
      <c r="AS31" s="119">
        <f t="shared" si="11"/>
        <v>6970</v>
      </c>
      <c r="AT31" s="119">
        <f t="shared" si="11"/>
        <v>6806</v>
      </c>
      <c r="AU31" s="119">
        <f t="shared" si="11"/>
        <v>6970</v>
      </c>
      <c r="AV31" s="119">
        <f t="shared" si="11"/>
        <v>6806</v>
      </c>
      <c r="AW31" s="119">
        <f t="shared" si="11"/>
        <v>6806</v>
      </c>
      <c r="AX31" s="119">
        <f t="shared" si="11"/>
        <v>6970</v>
      </c>
      <c r="AY31" s="119">
        <f t="shared" si="11"/>
        <v>8118</v>
      </c>
      <c r="AZ31" s="119">
        <f t="shared" si="11"/>
        <v>8282</v>
      </c>
      <c r="BA31" s="119">
        <f t="shared" si="11"/>
        <v>8118</v>
      </c>
    </row>
    <row r="32" spans="1:53"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row>
    <row r="33" spans="1:53" ht="10.7" customHeight="1" x14ac:dyDescent="0.2">
      <c r="A33" s="3">
        <v>1</v>
      </c>
      <c r="B33" s="119">
        <f t="shared" ref="B33" si="12">ROUND(B14*0.82,)</f>
        <v>12218</v>
      </c>
      <c r="C33" s="119">
        <f t="shared" ref="C33:BA33" si="13">ROUND(C14*0.82,)</f>
        <v>9102</v>
      </c>
      <c r="D33" s="119">
        <f t="shared" si="13"/>
        <v>9102</v>
      </c>
      <c r="E33" s="119">
        <f t="shared" si="13"/>
        <v>8774</v>
      </c>
      <c r="F33" s="119">
        <f t="shared" si="13"/>
        <v>9430</v>
      </c>
      <c r="G33" s="119">
        <f t="shared" si="13"/>
        <v>9430</v>
      </c>
      <c r="H33" s="119">
        <f t="shared" si="13"/>
        <v>9430</v>
      </c>
      <c r="I33" s="119">
        <f t="shared" si="13"/>
        <v>9430</v>
      </c>
      <c r="J33" s="119">
        <f t="shared" si="13"/>
        <v>9430</v>
      </c>
      <c r="K33" s="119">
        <f t="shared" si="13"/>
        <v>10742</v>
      </c>
      <c r="L33" s="119">
        <f t="shared" si="13"/>
        <v>10578</v>
      </c>
      <c r="M33" s="119">
        <f t="shared" si="13"/>
        <v>8774</v>
      </c>
      <c r="N33" s="119">
        <f t="shared" si="13"/>
        <v>9430</v>
      </c>
      <c r="O33" s="119">
        <f t="shared" si="13"/>
        <v>9430</v>
      </c>
      <c r="P33" s="119">
        <f t="shared" si="13"/>
        <v>9430</v>
      </c>
      <c r="Q33" s="119">
        <f t="shared" si="13"/>
        <v>9430</v>
      </c>
      <c r="R33" s="119">
        <f t="shared" si="13"/>
        <v>9430</v>
      </c>
      <c r="S33" s="119">
        <f t="shared" si="13"/>
        <v>9430</v>
      </c>
      <c r="T33" s="119">
        <f t="shared" si="13"/>
        <v>9430</v>
      </c>
      <c r="U33" s="119">
        <f t="shared" si="13"/>
        <v>9430</v>
      </c>
      <c r="V33" s="119">
        <f t="shared" si="13"/>
        <v>9430</v>
      </c>
      <c r="W33" s="119">
        <f t="shared" si="13"/>
        <v>8610</v>
      </c>
      <c r="X33" s="119">
        <f t="shared" si="13"/>
        <v>8610</v>
      </c>
      <c r="Y33" s="119">
        <f t="shared" si="13"/>
        <v>9430</v>
      </c>
      <c r="Z33" s="119">
        <f t="shared" si="13"/>
        <v>8610</v>
      </c>
      <c r="AA33" s="119">
        <f t="shared" si="13"/>
        <v>8610</v>
      </c>
      <c r="AB33" s="119">
        <f t="shared" si="13"/>
        <v>10250</v>
      </c>
      <c r="AC33" s="119">
        <f t="shared" si="13"/>
        <v>8610</v>
      </c>
      <c r="AD33" s="119">
        <f t="shared" si="13"/>
        <v>8610</v>
      </c>
      <c r="AE33" s="119">
        <f t="shared" si="13"/>
        <v>8610</v>
      </c>
      <c r="AF33" s="119">
        <f t="shared" si="13"/>
        <v>8774</v>
      </c>
      <c r="AG33" s="119">
        <f t="shared" si="13"/>
        <v>8610</v>
      </c>
      <c r="AH33" s="119">
        <f t="shared" si="13"/>
        <v>8774</v>
      </c>
      <c r="AI33" s="119">
        <f t="shared" si="13"/>
        <v>8610</v>
      </c>
      <c r="AJ33" s="119">
        <f t="shared" si="13"/>
        <v>8774</v>
      </c>
      <c r="AK33" s="119">
        <f t="shared" si="13"/>
        <v>8610</v>
      </c>
      <c r="AL33" s="119">
        <f t="shared" si="13"/>
        <v>8610</v>
      </c>
      <c r="AM33" s="119">
        <f t="shared" si="13"/>
        <v>8282</v>
      </c>
      <c r="AN33" s="119">
        <f t="shared" si="13"/>
        <v>7298</v>
      </c>
      <c r="AO33" s="119">
        <f t="shared" si="13"/>
        <v>7462</v>
      </c>
      <c r="AP33" s="119">
        <f t="shared" si="13"/>
        <v>7298</v>
      </c>
      <c r="AQ33" s="119">
        <f t="shared" si="13"/>
        <v>7462</v>
      </c>
      <c r="AR33" s="119">
        <f t="shared" si="13"/>
        <v>7298</v>
      </c>
      <c r="AS33" s="119">
        <f t="shared" si="13"/>
        <v>7462</v>
      </c>
      <c r="AT33" s="119">
        <f t="shared" si="13"/>
        <v>7298</v>
      </c>
      <c r="AU33" s="119">
        <f t="shared" si="13"/>
        <v>7462</v>
      </c>
      <c r="AV33" s="119">
        <f t="shared" si="13"/>
        <v>7298</v>
      </c>
      <c r="AW33" s="119">
        <f t="shared" si="13"/>
        <v>7298</v>
      </c>
      <c r="AX33" s="119">
        <f t="shared" si="13"/>
        <v>7462</v>
      </c>
      <c r="AY33" s="119">
        <f t="shared" si="13"/>
        <v>8610</v>
      </c>
      <c r="AZ33" s="119">
        <f t="shared" si="13"/>
        <v>8774</v>
      </c>
      <c r="BA33" s="119">
        <f t="shared" si="13"/>
        <v>8610</v>
      </c>
    </row>
    <row r="34" spans="1:53" ht="10.7" customHeight="1" x14ac:dyDescent="0.2">
      <c r="A34" s="3">
        <v>2</v>
      </c>
      <c r="B34" s="119">
        <f t="shared" ref="B34" si="14">ROUND(B15*0.82,)</f>
        <v>13366</v>
      </c>
      <c r="C34" s="119">
        <f t="shared" ref="C34:BA34" si="15">ROUND(C15*0.82,)</f>
        <v>10250</v>
      </c>
      <c r="D34" s="119">
        <f t="shared" si="15"/>
        <v>10250</v>
      </c>
      <c r="E34" s="119">
        <f t="shared" si="15"/>
        <v>9922</v>
      </c>
      <c r="F34" s="119">
        <f t="shared" si="15"/>
        <v>10578</v>
      </c>
      <c r="G34" s="119">
        <f t="shared" si="15"/>
        <v>10578</v>
      </c>
      <c r="H34" s="119">
        <f t="shared" si="15"/>
        <v>10578</v>
      </c>
      <c r="I34" s="119">
        <f t="shared" si="15"/>
        <v>10578</v>
      </c>
      <c r="J34" s="119">
        <f t="shared" si="15"/>
        <v>10578</v>
      </c>
      <c r="K34" s="119">
        <f t="shared" si="15"/>
        <v>11890</v>
      </c>
      <c r="L34" s="119">
        <f t="shared" si="15"/>
        <v>11726</v>
      </c>
      <c r="M34" s="119">
        <f t="shared" si="15"/>
        <v>9922</v>
      </c>
      <c r="N34" s="119">
        <f t="shared" si="15"/>
        <v>10578</v>
      </c>
      <c r="O34" s="119">
        <f t="shared" si="15"/>
        <v>10578</v>
      </c>
      <c r="P34" s="119">
        <f t="shared" si="15"/>
        <v>10578</v>
      </c>
      <c r="Q34" s="119">
        <f t="shared" si="15"/>
        <v>10578</v>
      </c>
      <c r="R34" s="119">
        <f t="shared" si="15"/>
        <v>10578</v>
      </c>
      <c r="S34" s="119">
        <f t="shared" si="15"/>
        <v>10578</v>
      </c>
      <c r="T34" s="119">
        <f t="shared" si="15"/>
        <v>10578</v>
      </c>
      <c r="U34" s="119">
        <f t="shared" si="15"/>
        <v>10578</v>
      </c>
      <c r="V34" s="119">
        <f t="shared" si="15"/>
        <v>10578</v>
      </c>
      <c r="W34" s="119">
        <f t="shared" si="15"/>
        <v>9758</v>
      </c>
      <c r="X34" s="119">
        <f t="shared" si="15"/>
        <v>9758</v>
      </c>
      <c r="Y34" s="119">
        <f t="shared" si="15"/>
        <v>10578</v>
      </c>
      <c r="Z34" s="119">
        <f t="shared" si="15"/>
        <v>9758</v>
      </c>
      <c r="AA34" s="119">
        <f t="shared" si="15"/>
        <v>9758</v>
      </c>
      <c r="AB34" s="119">
        <f t="shared" si="15"/>
        <v>11398</v>
      </c>
      <c r="AC34" s="119">
        <f t="shared" si="15"/>
        <v>9758</v>
      </c>
      <c r="AD34" s="119">
        <f t="shared" si="15"/>
        <v>9758</v>
      </c>
      <c r="AE34" s="119">
        <f t="shared" si="15"/>
        <v>9758</v>
      </c>
      <c r="AF34" s="119">
        <f t="shared" si="15"/>
        <v>9922</v>
      </c>
      <c r="AG34" s="119">
        <f t="shared" si="15"/>
        <v>9758</v>
      </c>
      <c r="AH34" s="119">
        <f t="shared" si="15"/>
        <v>9922</v>
      </c>
      <c r="AI34" s="119">
        <f t="shared" si="15"/>
        <v>9758</v>
      </c>
      <c r="AJ34" s="119">
        <f t="shared" si="15"/>
        <v>9922</v>
      </c>
      <c r="AK34" s="119">
        <f t="shared" si="15"/>
        <v>9758</v>
      </c>
      <c r="AL34" s="119">
        <f t="shared" si="15"/>
        <v>9758</v>
      </c>
      <c r="AM34" s="119">
        <f t="shared" si="15"/>
        <v>9430</v>
      </c>
      <c r="AN34" s="119">
        <f t="shared" si="15"/>
        <v>8446</v>
      </c>
      <c r="AO34" s="119">
        <f t="shared" si="15"/>
        <v>8610</v>
      </c>
      <c r="AP34" s="119">
        <f t="shared" si="15"/>
        <v>8446</v>
      </c>
      <c r="AQ34" s="119">
        <f t="shared" si="15"/>
        <v>8610</v>
      </c>
      <c r="AR34" s="119">
        <f t="shared" si="15"/>
        <v>8446</v>
      </c>
      <c r="AS34" s="119">
        <f t="shared" si="15"/>
        <v>8610</v>
      </c>
      <c r="AT34" s="119">
        <f t="shared" si="15"/>
        <v>8446</v>
      </c>
      <c r="AU34" s="119">
        <f t="shared" si="15"/>
        <v>8610</v>
      </c>
      <c r="AV34" s="119">
        <f t="shared" si="15"/>
        <v>8446</v>
      </c>
      <c r="AW34" s="119">
        <f t="shared" si="15"/>
        <v>8446</v>
      </c>
      <c r="AX34" s="119">
        <f t="shared" si="15"/>
        <v>8610</v>
      </c>
      <c r="AY34" s="119">
        <f t="shared" si="15"/>
        <v>9758</v>
      </c>
      <c r="AZ34" s="119">
        <f t="shared" si="15"/>
        <v>9922</v>
      </c>
      <c r="BA34" s="119">
        <f t="shared" si="15"/>
        <v>9758</v>
      </c>
    </row>
    <row r="35" spans="1:53"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row>
    <row r="36" spans="1:53" ht="10.7" customHeight="1" x14ac:dyDescent="0.2">
      <c r="A36" s="3">
        <v>1</v>
      </c>
      <c r="B36" s="119">
        <f t="shared" ref="B36" si="16">ROUND(B17*0.82,)</f>
        <v>13038</v>
      </c>
      <c r="C36" s="119">
        <f t="shared" ref="C36:BA36" si="17">ROUND(C17*0.82,)</f>
        <v>9922</v>
      </c>
      <c r="D36" s="119">
        <f t="shared" si="17"/>
        <v>9922</v>
      </c>
      <c r="E36" s="119">
        <f t="shared" si="17"/>
        <v>9594</v>
      </c>
      <c r="F36" s="119">
        <f t="shared" si="17"/>
        <v>10250</v>
      </c>
      <c r="G36" s="119">
        <f t="shared" si="17"/>
        <v>10250</v>
      </c>
      <c r="H36" s="119">
        <f t="shared" si="17"/>
        <v>10250</v>
      </c>
      <c r="I36" s="119">
        <f t="shared" si="17"/>
        <v>10250</v>
      </c>
      <c r="J36" s="119">
        <f t="shared" si="17"/>
        <v>10250</v>
      </c>
      <c r="K36" s="119">
        <f t="shared" si="17"/>
        <v>11562</v>
      </c>
      <c r="L36" s="119">
        <f t="shared" si="17"/>
        <v>11398</v>
      </c>
      <c r="M36" s="119">
        <f t="shared" si="17"/>
        <v>9594</v>
      </c>
      <c r="N36" s="119">
        <f t="shared" si="17"/>
        <v>10250</v>
      </c>
      <c r="O36" s="119">
        <f t="shared" si="17"/>
        <v>10250</v>
      </c>
      <c r="P36" s="119">
        <f t="shared" si="17"/>
        <v>10250</v>
      </c>
      <c r="Q36" s="119">
        <f t="shared" si="17"/>
        <v>10250</v>
      </c>
      <c r="R36" s="119">
        <f t="shared" si="17"/>
        <v>10250</v>
      </c>
      <c r="S36" s="119">
        <f t="shared" si="17"/>
        <v>10250</v>
      </c>
      <c r="T36" s="119">
        <f t="shared" si="17"/>
        <v>10250</v>
      </c>
      <c r="U36" s="119">
        <f t="shared" si="17"/>
        <v>10250</v>
      </c>
      <c r="V36" s="119">
        <f t="shared" si="17"/>
        <v>10250</v>
      </c>
      <c r="W36" s="119">
        <f t="shared" si="17"/>
        <v>9430</v>
      </c>
      <c r="X36" s="119">
        <f t="shared" si="17"/>
        <v>9430</v>
      </c>
      <c r="Y36" s="119">
        <f t="shared" si="17"/>
        <v>10250</v>
      </c>
      <c r="Z36" s="119">
        <f t="shared" si="17"/>
        <v>9430</v>
      </c>
      <c r="AA36" s="119">
        <f t="shared" si="17"/>
        <v>9430</v>
      </c>
      <c r="AB36" s="119">
        <f t="shared" si="17"/>
        <v>11070</v>
      </c>
      <c r="AC36" s="119">
        <f t="shared" si="17"/>
        <v>9430</v>
      </c>
      <c r="AD36" s="119">
        <f t="shared" si="17"/>
        <v>9430</v>
      </c>
      <c r="AE36" s="119">
        <f t="shared" si="17"/>
        <v>9430</v>
      </c>
      <c r="AF36" s="119">
        <f t="shared" si="17"/>
        <v>9594</v>
      </c>
      <c r="AG36" s="119">
        <f t="shared" si="17"/>
        <v>9430</v>
      </c>
      <c r="AH36" s="119">
        <f t="shared" si="17"/>
        <v>9594</v>
      </c>
      <c r="AI36" s="119">
        <f t="shared" si="17"/>
        <v>9430</v>
      </c>
      <c r="AJ36" s="119">
        <f t="shared" si="17"/>
        <v>9594</v>
      </c>
      <c r="AK36" s="119">
        <f t="shared" si="17"/>
        <v>9430</v>
      </c>
      <c r="AL36" s="119">
        <f t="shared" si="17"/>
        <v>9430</v>
      </c>
      <c r="AM36" s="119">
        <f t="shared" si="17"/>
        <v>9102</v>
      </c>
      <c r="AN36" s="119">
        <f t="shared" si="17"/>
        <v>8118</v>
      </c>
      <c r="AO36" s="119">
        <f t="shared" si="17"/>
        <v>8282</v>
      </c>
      <c r="AP36" s="119">
        <f t="shared" si="17"/>
        <v>8118</v>
      </c>
      <c r="AQ36" s="119">
        <f t="shared" si="17"/>
        <v>8282</v>
      </c>
      <c r="AR36" s="119">
        <f t="shared" si="17"/>
        <v>8118</v>
      </c>
      <c r="AS36" s="119">
        <f t="shared" si="17"/>
        <v>8282</v>
      </c>
      <c r="AT36" s="119">
        <f t="shared" si="17"/>
        <v>8118</v>
      </c>
      <c r="AU36" s="119">
        <f t="shared" si="17"/>
        <v>8282</v>
      </c>
      <c r="AV36" s="119">
        <f t="shared" si="17"/>
        <v>8118</v>
      </c>
      <c r="AW36" s="119">
        <f t="shared" si="17"/>
        <v>8118</v>
      </c>
      <c r="AX36" s="119">
        <f t="shared" si="17"/>
        <v>8282</v>
      </c>
      <c r="AY36" s="119">
        <f t="shared" si="17"/>
        <v>9430</v>
      </c>
      <c r="AZ36" s="119">
        <f t="shared" si="17"/>
        <v>9594</v>
      </c>
      <c r="BA36" s="119">
        <f t="shared" si="17"/>
        <v>9430</v>
      </c>
    </row>
    <row r="37" spans="1:53" ht="10.7" customHeight="1" x14ac:dyDescent="0.2">
      <c r="A37" s="3">
        <v>2</v>
      </c>
      <c r="B37" s="119">
        <f t="shared" ref="B37" si="18">ROUND(B18*0.82,)</f>
        <v>14186</v>
      </c>
      <c r="C37" s="119">
        <f t="shared" ref="C37:BA37" si="19">ROUND(C18*0.82,)</f>
        <v>11070</v>
      </c>
      <c r="D37" s="119">
        <f t="shared" si="19"/>
        <v>11070</v>
      </c>
      <c r="E37" s="119">
        <f t="shared" si="19"/>
        <v>10742</v>
      </c>
      <c r="F37" s="119">
        <f t="shared" si="19"/>
        <v>11398</v>
      </c>
      <c r="G37" s="119">
        <f t="shared" si="19"/>
        <v>11398</v>
      </c>
      <c r="H37" s="119">
        <f t="shared" si="19"/>
        <v>11398</v>
      </c>
      <c r="I37" s="119">
        <f t="shared" si="19"/>
        <v>11398</v>
      </c>
      <c r="J37" s="119">
        <f t="shared" si="19"/>
        <v>11398</v>
      </c>
      <c r="K37" s="119">
        <f t="shared" si="19"/>
        <v>12710</v>
      </c>
      <c r="L37" s="119">
        <f t="shared" si="19"/>
        <v>12546</v>
      </c>
      <c r="M37" s="119">
        <f t="shared" si="19"/>
        <v>10742</v>
      </c>
      <c r="N37" s="119">
        <f t="shared" si="19"/>
        <v>11398</v>
      </c>
      <c r="O37" s="119">
        <f t="shared" si="19"/>
        <v>11398</v>
      </c>
      <c r="P37" s="119">
        <f t="shared" si="19"/>
        <v>11398</v>
      </c>
      <c r="Q37" s="119">
        <f t="shared" si="19"/>
        <v>11398</v>
      </c>
      <c r="R37" s="119">
        <f t="shared" si="19"/>
        <v>11398</v>
      </c>
      <c r="S37" s="119">
        <f t="shared" si="19"/>
        <v>11398</v>
      </c>
      <c r="T37" s="119">
        <f t="shared" si="19"/>
        <v>11398</v>
      </c>
      <c r="U37" s="119">
        <f t="shared" si="19"/>
        <v>11398</v>
      </c>
      <c r="V37" s="119">
        <f t="shared" si="19"/>
        <v>11398</v>
      </c>
      <c r="W37" s="119">
        <f t="shared" si="19"/>
        <v>10578</v>
      </c>
      <c r="X37" s="119">
        <f t="shared" si="19"/>
        <v>10578</v>
      </c>
      <c r="Y37" s="119">
        <f t="shared" si="19"/>
        <v>11398</v>
      </c>
      <c r="Z37" s="119">
        <f t="shared" si="19"/>
        <v>10578</v>
      </c>
      <c r="AA37" s="119">
        <f t="shared" si="19"/>
        <v>10578</v>
      </c>
      <c r="AB37" s="119">
        <f t="shared" si="19"/>
        <v>12218</v>
      </c>
      <c r="AC37" s="119">
        <f t="shared" si="19"/>
        <v>10578</v>
      </c>
      <c r="AD37" s="119">
        <f t="shared" si="19"/>
        <v>10578</v>
      </c>
      <c r="AE37" s="119">
        <f t="shared" si="19"/>
        <v>10578</v>
      </c>
      <c r="AF37" s="119">
        <f t="shared" si="19"/>
        <v>10742</v>
      </c>
      <c r="AG37" s="119">
        <f t="shared" si="19"/>
        <v>10578</v>
      </c>
      <c r="AH37" s="119">
        <f t="shared" si="19"/>
        <v>10742</v>
      </c>
      <c r="AI37" s="119">
        <f t="shared" si="19"/>
        <v>10578</v>
      </c>
      <c r="AJ37" s="119">
        <f t="shared" si="19"/>
        <v>10742</v>
      </c>
      <c r="AK37" s="119">
        <f t="shared" si="19"/>
        <v>10578</v>
      </c>
      <c r="AL37" s="119">
        <f t="shared" si="19"/>
        <v>10578</v>
      </c>
      <c r="AM37" s="119">
        <f t="shared" si="19"/>
        <v>10250</v>
      </c>
      <c r="AN37" s="119">
        <f t="shared" si="19"/>
        <v>9266</v>
      </c>
      <c r="AO37" s="119">
        <f t="shared" si="19"/>
        <v>9430</v>
      </c>
      <c r="AP37" s="119">
        <f t="shared" si="19"/>
        <v>9266</v>
      </c>
      <c r="AQ37" s="119">
        <f t="shared" si="19"/>
        <v>9430</v>
      </c>
      <c r="AR37" s="119">
        <f t="shared" si="19"/>
        <v>9266</v>
      </c>
      <c r="AS37" s="119">
        <f t="shared" si="19"/>
        <v>9430</v>
      </c>
      <c r="AT37" s="119">
        <f t="shared" si="19"/>
        <v>9266</v>
      </c>
      <c r="AU37" s="119">
        <f t="shared" si="19"/>
        <v>9430</v>
      </c>
      <c r="AV37" s="119">
        <f t="shared" si="19"/>
        <v>9266</v>
      </c>
      <c r="AW37" s="119">
        <f t="shared" si="19"/>
        <v>9266</v>
      </c>
      <c r="AX37" s="119">
        <f t="shared" si="19"/>
        <v>9430</v>
      </c>
      <c r="AY37" s="119">
        <f t="shared" si="19"/>
        <v>10578</v>
      </c>
      <c r="AZ37" s="119">
        <f t="shared" si="19"/>
        <v>10742</v>
      </c>
      <c r="BA37" s="119">
        <f t="shared" si="19"/>
        <v>10578</v>
      </c>
    </row>
    <row r="38" spans="1:53"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ht="10.7" customHeight="1" x14ac:dyDescent="0.2">
      <c r="A39" s="3">
        <v>1</v>
      </c>
      <c r="B39" s="119">
        <f t="shared" ref="B39" si="20">ROUND(B20*0.82,)</f>
        <v>15170</v>
      </c>
      <c r="C39" s="119">
        <f t="shared" ref="C39:BA39" si="21">ROUND(C20*0.82,)</f>
        <v>11152</v>
      </c>
      <c r="D39" s="119">
        <f t="shared" si="21"/>
        <v>11152</v>
      </c>
      <c r="E39" s="119">
        <f t="shared" si="21"/>
        <v>10824</v>
      </c>
      <c r="F39" s="119">
        <f t="shared" si="21"/>
        <v>11480</v>
      </c>
      <c r="G39" s="119">
        <f t="shared" si="21"/>
        <v>11480</v>
      </c>
      <c r="H39" s="119">
        <f t="shared" si="21"/>
        <v>11480</v>
      </c>
      <c r="I39" s="119">
        <f t="shared" si="21"/>
        <v>11480</v>
      </c>
      <c r="J39" s="119">
        <f t="shared" si="21"/>
        <v>11480</v>
      </c>
      <c r="K39" s="119">
        <f t="shared" si="21"/>
        <v>12792</v>
      </c>
      <c r="L39" s="119">
        <f t="shared" si="21"/>
        <v>12628</v>
      </c>
      <c r="M39" s="119">
        <f t="shared" si="21"/>
        <v>10824</v>
      </c>
      <c r="N39" s="119">
        <f t="shared" si="21"/>
        <v>11480</v>
      </c>
      <c r="O39" s="119">
        <f t="shared" si="21"/>
        <v>11480</v>
      </c>
      <c r="P39" s="119">
        <f t="shared" si="21"/>
        <v>11480</v>
      </c>
      <c r="Q39" s="119">
        <f t="shared" si="21"/>
        <v>11480</v>
      </c>
      <c r="R39" s="119">
        <f t="shared" si="21"/>
        <v>11480</v>
      </c>
      <c r="S39" s="119">
        <f t="shared" si="21"/>
        <v>11480</v>
      </c>
      <c r="T39" s="119">
        <f t="shared" si="21"/>
        <v>11480</v>
      </c>
      <c r="U39" s="119">
        <f t="shared" si="21"/>
        <v>11480</v>
      </c>
      <c r="V39" s="119">
        <f t="shared" si="21"/>
        <v>11480</v>
      </c>
      <c r="W39" s="119">
        <f t="shared" si="21"/>
        <v>10660</v>
      </c>
      <c r="X39" s="119">
        <f t="shared" si="21"/>
        <v>10660</v>
      </c>
      <c r="Y39" s="119">
        <f t="shared" si="21"/>
        <v>11480</v>
      </c>
      <c r="Z39" s="119">
        <f t="shared" si="21"/>
        <v>10660</v>
      </c>
      <c r="AA39" s="119">
        <f t="shared" si="21"/>
        <v>10660</v>
      </c>
      <c r="AB39" s="119">
        <f t="shared" si="21"/>
        <v>12300</v>
      </c>
      <c r="AC39" s="119">
        <f t="shared" si="21"/>
        <v>10660</v>
      </c>
      <c r="AD39" s="119">
        <f t="shared" si="21"/>
        <v>10660</v>
      </c>
      <c r="AE39" s="119">
        <f t="shared" si="21"/>
        <v>10660</v>
      </c>
      <c r="AF39" s="119">
        <f t="shared" si="21"/>
        <v>10824</v>
      </c>
      <c r="AG39" s="119">
        <f t="shared" si="21"/>
        <v>10660</v>
      </c>
      <c r="AH39" s="119">
        <f t="shared" si="21"/>
        <v>10824</v>
      </c>
      <c r="AI39" s="119">
        <f t="shared" si="21"/>
        <v>10660</v>
      </c>
      <c r="AJ39" s="119">
        <f t="shared" si="21"/>
        <v>10824</v>
      </c>
      <c r="AK39" s="119">
        <f t="shared" si="21"/>
        <v>10660</v>
      </c>
      <c r="AL39" s="119">
        <f t="shared" si="21"/>
        <v>10660</v>
      </c>
      <c r="AM39" s="119">
        <f t="shared" si="21"/>
        <v>10332</v>
      </c>
      <c r="AN39" s="119">
        <f t="shared" si="21"/>
        <v>9348</v>
      </c>
      <c r="AO39" s="119">
        <f t="shared" si="21"/>
        <v>9512</v>
      </c>
      <c r="AP39" s="119">
        <f t="shared" si="21"/>
        <v>9348</v>
      </c>
      <c r="AQ39" s="119">
        <f t="shared" si="21"/>
        <v>9512</v>
      </c>
      <c r="AR39" s="119">
        <f t="shared" si="21"/>
        <v>9348</v>
      </c>
      <c r="AS39" s="119">
        <f t="shared" si="21"/>
        <v>9512</v>
      </c>
      <c r="AT39" s="119">
        <f t="shared" si="21"/>
        <v>9348</v>
      </c>
      <c r="AU39" s="119">
        <f t="shared" si="21"/>
        <v>9512</v>
      </c>
      <c r="AV39" s="119">
        <f t="shared" si="21"/>
        <v>9348</v>
      </c>
      <c r="AW39" s="119">
        <f t="shared" si="21"/>
        <v>9348</v>
      </c>
      <c r="AX39" s="119">
        <f t="shared" si="21"/>
        <v>9512</v>
      </c>
      <c r="AY39" s="119">
        <f t="shared" si="21"/>
        <v>10660</v>
      </c>
      <c r="AZ39" s="119">
        <f t="shared" si="21"/>
        <v>10824</v>
      </c>
      <c r="BA39" s="119">
        <f t="shared" si="21"/>
        <v>10660</v>
      </c>
    </row>
    <row r="40" spans="1:53" ht="10.7" customHeight="1" x14ac:dyDescent="0.2">
      <c r="A40" s="3">
        <v>2</v>
      </c>
      <c r="B40" s="119">
        <f t="shared" ref="B40" si="22">ROUND(B21*0.82,)</f>
        <v>16318</v>
      </c>
      <c r="C40" s="119">
        <f t="shared" ref="C40:BA40" si="23">ROUND(C21*0.82,)</f>
        <v>12300</v>
      </c>
      <c r="D40" s="119">
        <f t="shared" si="23"/>
        <v>12300</v>
      </c>
      <c r="E40" s="119">
        <f t="shared" si="23"/>
        <v>11972</v>
      </c>
      <c r="F40" s="119">
        <f t="shared" si="23"/>
        <v>12628</v>
      </c>
      <c r="G40" s="119">
        <f t="shared" si="23"/>
        <v>12628</v>
      </c>
      <c r="H40" s="119">
        <f t="shared" si="23"/>
        <v>12628</v>
      </c>
      <c r="I40" s="119">
        <f t="shared" si="23"/>
        <v>12628</v>
      </c>
      <c r="J40" s="119">
        <f t="shared" si="23"/>
        <v>12628</v>
      </c>
      <c r="K40" s="119">
        <f t="shared" si="23"/>
        <v>13940</v>
      </c>
      <c r="L40" s="119">
        <f t="shared" si="23"/>
        <v>13776</v>
      </c>
      <c r="M40" s="119">
        <f t="shared" si="23"/>
        <v>11972</v>
      </c>
      <c r="N40" s="119">
        <f t="shared" si="23"/>
        <v>12628</v>
      </c>
      <c r="O40" s="119">
        <f t="shared" si="23"/>
        <v>12628</v>
      </c>
      <c r="P40" s="119">
        <f t="shared" si="23"/>
        <v>12628</v>
      </c>
      <c r="Q40" s="119">
        <f t="shared" si="23"/>
        <v>12628</v>
      </c>
      <c r="R40" s="119">
        <f t="shared" si="23"/>
        <v>12628</v>
      </c>
      <c r="S40" s="119">
        <f t="shared" si="23"/>
        <v>12628</v>
      </c>
      <c r="T40" s="119">
        <f t="shared" si="23"/>
        <v>12628</v>
      </c>
      <c r="U40" s="119">
        <f t="shared" si="23"/>
        <v>12628</v>
      </c>
      <c r="V40" s="119">
        <f t="shared" si="23"/>
        <v>12628</v>
      </c>
      <c r="W40" s="119">
        <f t="shared" si="23"/>
        <v>11808</v>
      </c>
      <c r="X40" s="119">
        <f t="shared" si="23"/>
        <v>11808</v>
      </c>
      <c r="Y40" s="119">
        <f t="shared" si="23"/>
        <v>12628</v>
      </c>
      <c r="Z40" s="119">
        <f t="shared" si="23"/>
        <v>11808</v>
      </c>
      <c r="AA40" s="119">
        <f t="shared" si="23"/>
        <v>11808</v>
      </c>
      <c r="AB40" s="119">
        <f t="shared" si="23"/>
        <v>13448</v>
      </c>
      <c r="AC40" s="119">
        <f t="shared" si="23"/>
        <v>11808</v>
      </c>
      <c r="AD40" s="119">
        <f t="shared" si="23"/>
        <v>11808</v>
      </c>
      <c r="AE40" s="119">
        <f t="shared" si="23"/>
        <v>11808</v>
      </c>
      <c r="AF40" s="119">
        <f t="shared" si="23"/>
        <v>11972</v>
      </c>
      <c r="AG40" s="119">
        <f t="shared" si="23"/>
        <v>11808</v>
      </c>
      <c r="AH40" s="119">
        <f t="shared" si="23"/>
        <v>11972</v>
      </c>
      <c r="AI40" s="119">
        <f t="shared" si="23"/>
        <v>11808</v>
      </c>
      <c r="AJ40" s="119">
        <f t="shared" si="23"/>
        <v>11972</v>
      </c>
      <c r="AK40" s="119">
        <f t="shared" si="23"/>
        <v>11808</v>
      </c>
      <c r="AL40" s="119">
        <f t="shared" si="23"/>
        <v>11808</v>
      </c>
      <c r="AM40" s="119">
        <f t="shared" si="23"/>
        <v>11480</v>
      </c>
      <c r="AN40" s="119">
        <f t="shared" si="23"/>
        <v>10496</v>
      </c>
      <c r="AO40" s="119">
        <f t="shared" si="23"/>
        <v>10660</v>
      </c>
      <c r="AP40" s="119">
        <f t="shared" si="23"/>
        <v>10496</v>
      </c>
      <c r="AQ40" s="119">
        <f t="shared" si="23"/>
        <v>10660</v>
      </c>
      <c r="AR40" s="119">
        <f t="shared" si="23"/>
        <v>10496</v>
      </c>
      <c r="AS40" s="119">
        <f t="shared" si="23"/>
        <v>10660</v>
      </c>
      <c r="AT40" s="119">
        <f t="shared" si="23"/>
        <v>10496</v>
      </c>
      <c r="AU40" s="119">
        <f t="shared" si="23"/>
        <v>10660</v>
      </c>
      <c r="AV40" s="119">
        <f t="shared" si="23"/>
        <v>10496</v>
      </c>
      <c r="AW40" s="119">
        <f t="shared" si="23"/>
        <v>10496</v>
      </c>
      <c r="AX40" s="119">
        <f t="shared" si="23"/>
        <v>10660</v>
      </c>
      <c r="AY40" s="119">
        <f t="shared" si="23"/>
        <v>11808</v>
      </c>
      <c r="AZ40" s="119">
        <f t="shared" si="23"/>
        <v>11972</v>
      </c>
      <c r="BA40" s="119">
        <f t="shared" si="23"/>
        <v>11808</v>
      </c>
    </row>
    <row r="41" spans="1:53" ht="11.45" customHeight="1" x14ac:dyDescent="0.2"/>
    <row r="42" spans="1:53" x14ac:dyDescent="0.2">
      <c r="A42" s="36" t="s">
        <v>3</v>
      </c>
    </row>
    <row r="43" spans="1:53" x14ac:dyDescent="0.2">
      <c r="A43" s="20" t="s">
        <v>4</v>
      </c>
    </row>
    <row r="44" spans="1:53" x14ac:dyDescent="0.2">
      <c r="A44" s="20" t="s">
        <v>5</v>
      </c>
    </row>
    <row r="45" spans="1:53" ht="12" customHeight="1" x14ac:dyDescent="0.2">
      <c r="A45" s="21" t="s">
        <v>6</v>
      </c>
    </row>
    <row r="46" spans="1:53" x14ac:dyDescent="0.2">
      <c r="A46" s="42" t="s">
        <v>75</v>
      </c>
    </row>
    <row r="47" spans="1:53" ht="10.7" customHeight="1" x14ac:dyDescent="0.2">
      <c r="A47" s="20"/>
    </row>
    <row r="48" spans="1:53" ht="22.5" customHeight="1" thickBot="1" x14ac:dyDescent="0.25">
      <c r="A48" s="43" t="s">
        <v>8</v>
      </c>
    </row>
    <row r="49" spans="1:1" ht="144.75" thickBot="1" x14ac:dyDescent="0.25">
      <c r="A49" s="139" t="s">
        <v>184</v>
      </c>
    </row>
    <row r="50" spans="1:1" ht="12.75" thickBot="1" x14ac:dyDescent="0.25">
      <c r="A50" s="22"/>
    </row>
    <row r="51" spans="1:1" ht="12.75" thickBot="1" x14ac:dyDescent="0.25">
      <c r="A51" s="61" t="s">
        <v>27</v>
      </c>
    </row>
    <row r="52" spans="1:1" ht="12.75" thickBot="1" x14ac:dyDescent="0.25">
      <c r="A52" s="88" t="s">
        <v>215</v>
      </c>
    </row>
    <row r="53" spans="1:1" x14ac:dyDescent="0.2">
      <c r="A53" s="115" t="s">
        <v>216</v>
      </c>
    </row>
  </sheetData>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zoomScaleNormal="100" workbookViewId="0">
      <pane xSplit="1" topLeftCell="L1" activePane="topRight" state="frozen"/>
      <selection pane="topRight" activeCell="Q6" sqref="Q6"/>
    </sheetView>
  </sheetViews>
  <sheetFormatPr defaultColWidth="8.5703125" defaultRowHeight="12" x14ac:dyDescent="0.2"/>
  <cols>
    <col min="1" max="1" width="71.5703125" style="1" customWidth="1"/>
    <col min="2" max="42" width="9.85546875" style="1" bestFit="1" customWidth="1"/>
    <col min="43" max="16384" width="8.5703125" style="1"/>
  </cols>
  <sheetData>
    <row r="1" spans="1:42" ht="10.7" customHeight="1" x14ac:dyDescent="0.2">
      <c r="A1" s="9" t="s">
        <v>74</v>
      </c>
    </row>
    <row r="2" spans="1:42" ht="10.7" customHeight="1" x14ac:dyDescent="0.2">
      <c r="A2" s="19" t="s">
        <v>10</v>
      </c>
    </row>
    <row r="3" spans="1:42" ht="10.7" customHeight="1" x14ac:dyDescent="0.2">
      <c r="A3" s="10"/>
    </row>
    <row r="4" spans="1:42" x14ac:dyDescent="0.2">
      <c r="A4" s="95" t="s">
        <v>1</v>
      </c>
    </row>
    <row r="5" spans="1:42"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row>
    <row r="6" spans="1:42"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row>
    <row r="7" spans="1:42"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2"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row>
    <row r="9" spans="1:42"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row>
    <row r="10" spans="1:42" ht="10.7" customHeight="1" x14ac:dyDescent="0.2">
      <c r="A10" s="120" t="s">
        <v>107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row>
    <row r="12" spans="1:42"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row>
    <row r="13" spans="1:42" ht="10.7" customHeight="1" x14ac:dyDescent="0.2">
      <c r="A13" s="5" t="s">
        <v>86</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row>
    <row r="15" spans="1:42"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row>
    <row r="16" spans="1:42" ht="10.7" customHeight="1" x14ac:dyDescent="0.2">
      <c r="A16" s="4" t="s">
        <v>91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row>
    <row r="18" spans="1:42"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row>
    <row r="19" spans="1:42" ht="10.7" customHeight="1" x14ac:dyDescent="0.2">
      <c r="A19" s="2" t="s">
        <v>92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0.7" customHeight="1" x14ac:dyDescent="0.2">
      <c r="A20" s="3">
        <v>1</v>
      </c>
      <c r="B20" s="2" t="e">
        <f>'C завтраками| Bed and breakfast'!#REF!</f>
        <v>#REF!</v>
      </c>
      <c r="C20" s="2" t="e">
        <f>'C завтраками| Bed and breakfast'!#REF!</f>
        <v>#REF!</v>
      </c>
      <c r="D20" s="2" t="e">
        <f>'C завтраками| Bed and breakfast'!#REF!</f>
        <v>#REF!</v>
      </c>
      <c r="E20" s="2" t="e">
        <f>'C завтраками| Bed and breakfast'!#REF!</f>
        <v>#REF!</v>
      </c>
      <c r="F20" s="2" t="e">
        <f>'C завтраками| Bed and breakfast'!#REF!</f>
        <v>#REF!</v>
      </c>
      <c r="G20" s="2" t="e">
        <f>'C завтраками| Bed and breakfast'!#REF!</f>
        <v>#REF!</v>
      </c>
      <c r="H20" s="2" t="e">
        <f>'C завтраками| Bed and breakfast'!#REF!</f>
        <v>#REF!</v>
      </c>
      <c r="I20" s="2" t="e">
        <f>'C завтраками| Bed and breakfast'!#REF!</f>
        <v>#REF!</v>
      </c>
      <c r="J20" s="2" t="e">
        <f>'C завтраками| Bed and breakfast'!#REF!</f>
        <v>#REF!</v>
      </c>
      <c r="K20" s="2" t="e">
        <f>'C завтраками| Bed and breakfast'!#REF!</f>
        <v>#REF!</v>
      </c>
      <c r="L20" s="2" t="e">
        <f>'C завтраками| Bed and breakfast'!#REF!</f>
        <v>#REF!</v>
      </c>
      <c r="M20" s="2" t="e">
        <f>'C завтраками| Bed and breakfast'!#REF!</f>
        <v>#REF!</v>
      </c>
      <c r="N20" s="2" t="e">
        <f>'C завтраками| Bed and breakfast'!#REF!</f>
        <v>#REF!</v>
      </c>
      <c r="O20" s="2" t="e">
        <f>'C завтраками| Bed and breakfast'!#REF!</f>
        <v>#REF!</v>
      </c>
      <c r="P20" s="2" t="e">
        <f>'C завтраками| Bed and breakfast'!#REF!</f>
        <v>#REF!</v>
      </c>
      <c r="Q20" s="2" t="e">
        <f>'C завтраками| Bed and breakfast'!#REF!</f>
        <v>#REF!</v>
      </c>
      <c r="R20" s="2" t="e">
        <f>'C завтраками| Bed and breakfast'!#REF!</f>
        <v>#REF!</v>
      </c>
      <c r="S20" s="2" t="e">
        <f>'C завтраками| Bed and breakfast'!#REF!</f>
        <v>#REF!</v>
      </c>
      <c r="T20" s="2" t="e">
        <f>'C завтраками| Bed and breakfast'!#REF!</f>
        <v>#REF!</v>
      </c>
      <c r="U20" s="2" t="e">
        <f>'C завтраками| Bed and breakfast'!#REF!</f>
        <v>#REF!</v>
      </c>
      <c r="V20" s="2" t="e">
        <f>'C завтраками| Bed and breakfast'!#REF!</f>
        <v>#REF!</v>
      </c>
      <c r="W20" s="2" t="e">
        <f>'C завтраками| Bed and breakfast'!#REF!</f>
        <v>#REF!</v>
      </c>
      <c r="X20" s="2" t="e">
        <f>'C завтраками| Bed and breakfast'!#REF!</f>
        <v>#REF!</v>
      </c>
      <c r="Y20" s="2" t="e">
        <f>'C завтраками| Bed and breakfast'!#REF!</f>
        <v>#REF!</v>
      </c>
      <c r="Z20" s="2" t="e">
        <f>'C завтраками| Bed and breakfast'!#REF!</f>
        <v>#REF!</v>
      </c>
      <c r="AA20" s="2" t="e">
        <f>'C завтраками| Bed and breakfast'!#REF!</f>
        <v>#REF!</v>
      </c>
      <c r="AB20" s="2" t="e">
        <f>'C завтраками| Bed and breakfast'!#REF!</f>
        <v>#REF!</v>
      </c>
      <c r="AC20" s="2" t="e">
        <f>'C завтраками| Bed and breakfast'!#REF!</f>
        <v>#REF!</v>
      </c>
      <c r="AD20" s="2" t="e">
        <f>'C завтраками| Bed and breakfast'!#REF!</f>
        <v>#REF!</v>
      </c>
      <c r="AE20" s="2" t="e">
        <f>'C завтраками| Bed and breakfast'!#REF!</f>
        <v>#REF!</v>
      </c>
      <c r="AF20" s="2" t="e">
        <f>'C завтраками| Bed and breakfast'!#REF!</f>
        <v>#REF!</v>
      </c>
      <c r="AG20" s="2" t="e">
        <f>'C завтраками| Bed and breakfast'!#REF!</f>
        <v>#REF!</v>
      </c>
      <c r="AH20" s="2" t="e">
        <f>'C завтраками| Bed and breakfast'!#REF!</f>
        <v>#REF!</v>
      </c>
      <c r="AI20" s="2" t="e">
        <f>'C завтраками| Bed and breakfast'!#REF!</f>
        <v>#REF!</v>
      </c>
      <c r="AJ20" s="2" t="e">
        <f>'C завтраками| Bed and breakfast'!#REF!</f>
        <v>#REF!</v>
      </c>
      <c r="AK20" s="2" t="e">
        <f>'C завтраками| Bed and breakfast'!#REF!</f>
        <v>#REF!</v>
      </c>
      <c r="AL20" s="2" t="e">
        <f>'C завтраками| Bed and breakfast'!#REF!</f>
        <v>#REF!</v>
      </c>
      <c r="AM20" s="2" t="e">
        <f>'C завтраками| Bed and breakfast'!#REF!</f>
        <v>#REF!</v>
      </c>
      <c r="AN20" s="2" t="e">
        <f>'C завтраками| Bed and breakfast'!#REF!</f>
        <v>#REF!</v>
      </c>
      <c r="AO20" s="2" t="e">
        <f>'C завтраками| Bed and breakfast'!#REF!</f>
        <v>#REF!</v>
      </c>
      <c r="AP20" s="2" t="e">
        <f>'C завтраками| Bed and breakfast'!#REF!</f>
        <v>#REF!</v>
      </c>
    </row>
    <row r="21" spans="1:42" ht="10.7" customHeight="1" x14ac:dyDescent="0.2">
      <c r="A21" s="3">
        <v>2</v>
      </c>
      <c r="B21" s="2" t="e">
        <f>'C завтраками| Bed and breakfast'!#REF!</f>
        <v>#REF!</v>
      </c>
      <c r="C21" s="2" t="e">
        <f>'C завтраками| Bed and breakfast'!#REF!</f>
        <v>#REF!</v>
      </c>
      <c r="D21" s="2" t="e">
        <f>'C завтраками| Bed and breakfast'!#REF!</f>
        <v>#REF!</v>
      </c>
      <c r="E21" s="2" t="e">
        <f>'C завтраками| Bed and breakfast'!#REF!</f>
        <v>#REF!</v>
      </c>
      <c r="F21" s="2" t="e">
        <f>'C завтраками| Bed and breakfast'!#REF!</f>
        <v>#REF!</v>
      </c>
      <c r="G21" s="2" t="e">
        <f>'C завтраками| Bed and breakfast'!#REF!</f>
        <v>#REF!</v>
      </c>
      <c r="H21" s="2" t="e">
        <f>'C завтраками| Bed and breakfast'!#REF!</f>
        <v>#REF!</v>
      </c>
      <c r="I21" s="2" t="e">
        <f>'C завтраками| Bed and breakfast'!#REF!</f>
        <v>#REF!</v>
      </c>
      <c r="J21" s="2" t="e">
        <f>'C завтраками| Bed and breakfast'!#REF!</f>
        <v>#REF!</v>
      </c>
      <c r="K21" s="2" t="e">
        <f>'C завтраками| Bed and breakfast'!#REF!</f>
        <v>#REF!</v>
      </c>
      <c r="L21" s="2" t="e">
        <f>'C завтраками| Bed and breakfast'!#REF!</f>
        <v>#REF!</v>
      </c>
      <c r="M21" s="2" t="e">
        <f>'C завтраками| Bed and breakfast'!#REF!</f>
        <v>#REF!</v>
      </c>
      <c r="N21" s="2" t="e">
        <f>'C завтраками| Bed and breakfast'!#REF!</f>
        <v>#REF!</v>
      </c>
      <c r="O21" s="2" t="e">
        <f>'C завтраками| Bed and breakfast'!#REF!</f>
        <v>#REF!</v>
      </c>
      <c r="P21" s="2" t="e">
        <f>'C завтраками| Bed and breakfast'!#REF!</f>
        <v>#REF!</v>
      </c>
      <c r="Q21" s="2" t="e">
        <f>'C завтраками| Bed and breakfast'!#REF!</f>
        <v>#REF!</v>
      </c>
      <c r="R21" s="2" t="e">
        <f>'C завтраками| Bed and breakfast'!#REF!</f>
        <v>#REF!</v>
      </c>
      <c r="S21" s="2" t="e">
        <f>'C завтраками| Bed and breakfast'!#REF!</f>
        <v>#REF!</v>
      </c>
      <c r="T21" s="2" t="e">
        <f>'C завтраками| Bed and breakfast'!#REF!</f>
        <v>#REF!</v>
      </c>
      <c r="U21" s="2" t="e">
        <f>'C завтраками| Bed and breakfast'!#REF!</f>
        <v>#REF!</v>
      </c>
      <c r="V21" s="2" t="e">
        <f>'C завтраками| Bed and breakfast'!#REF!</f>
        <v>#REF!</v>
      </c>
      <c r="W21" s="2" t="e">
        <f>'C завтраками| Bed and breakfast'!#REF!</f>
        <v>#REF!</v>
      </c>
      <c r="X21" s="2" t="e">
        <f>'C завтраками| Bed and breakfast'!#REF!</f>
        <v>#REF!</v>
      </c>
      <c r="Y21" s="2" t="e">
        <f>'C завтраками| Bed and breakfast'!#REF!</f>
        <v>#REF!</v>
      </c>
      <c r="Z21" s="2" t="e">
        <f>'C завтраками| Bed and breakfast'!#REF!</f>
        <v>#REF!</v>
      </c>
      <c r="AA21" s="2" t="e">
        <f>'C завтраками| Bed and breakfast'!#REF!</f>
        <v>#REF!</v>
      </c>
      <c r="AB21" s="2" t="e">
        <f>'C завтраками| Bed and breakfast'!#REF!</f>
        <v>#REF!</v>
      </c>
      <c r="AC21" s="2" t="e">
        <f>'C завтраками| Bed and breakfast'!#REF!</f>
        <v>#REF!</v>
      </c>
      <c r="AD21" s="2" t="e">
        <f>'C завтраками| Bed and breakfast'!#REF!</f>
        <v>#REF!</v>
      </c>
      <c r="AE21" s="2" t="e">
        <f>'C завтраками| Bed and breakfast'!#REF!</f>
        <v>#REF!</v>
      </c>
      <c r="AF21" s="2" t="e">
        <f>'C завтраками| Bed and breakfast'!#REF!</f>
        <v>#REF!</v>
      </c>
      <c r="AG21" s="2" t="e">
        <f>'C завтраками| Bed and breakfast'!#REF!</f>
        <v>#REF!</v>
      </c>
      <c r="AH21" s="2" t="e">
        <f>'C завтраками| Bed and breakfast'!#REF!</f>
        <v>#REF!</v>
      </c>
      <c r="AI21" s="2" t="e">
        <f>'C завтраками| Bed and breakfast'!#REF!</f>
        <v>#REF!</v>
      </c>
      <c r="AJ21" s="2" t="e">
        <f>'C завтраками| Bed and breakfast'!#REF!</f>
        <v>#REF!</v>
      </c>
      <c r="AK21" s="2" t="e">
        <f>'C завтраками| Bed and breakfast'!#REF!</f>
        <v>#REF!</v>
      </c>
      <c r="AL21" s="2" t="e">
        <f>'C завтраками| Bed and breakfast'!#REF!</f>
        <v>#REF!</v>
      </c>
      <c r="AM21" s="2" t="e">
        <f>'C завтраками| Bed and breakfast'!#REF!</f>
        <v>#REF!</v>
      </c>
      <c r="AN21" s="2" t="e">
        <f>'C завтраками| Bed and breakfast'!#REF!</f>
        <v>#REF!</v>
      </c>
      <c r="AO21" s="2" t="e">
        <f>'C завтраками| Bed and breakfast'!#REF!</f>
        <v>#REF!</v>
      </c>
      <c r="AP21" s="2" t="e">
        <f>'C завтраками| Bed and breakfast'!#REF!</f>
        <v>#REF!</v>
      </c>
    </row>
    <row r="22" spans="1:42" ht="10.7"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row>
    <row r="23" spans="1:42" ht="30" customHeight="1" x14ac:dyDescent="0.2">
      <c r="A23" s="95" t="s">
        <v>2</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row>
    <row r="24" spans="1:42" s="28" customFormat="1" ht="25.5" customHeight="1" x14ac:dyDescent="0.2">
      <c r="A24" s="27" t="s">
        <v>0</v>
      </c>
      <c r="B24" s="47" t="e">
        <f t="shared" ref="B24:AG24" si="0">B5</f>
        <v>#REF!</v>
      </c>
      <c r="C24" s="47" t="e">
        <f t="shared" si="0"/>
        <v>#REF!</v>
      </c>
      <c r="D24" s="47" t="e">
        <f t="shared" si="0"/>
        <v>#REF!</v>
      </c>
      <c r="E24" s="47" t="e">
        <f t="shared" si="0"/>
        <v>#REF!</v>
      </c>
      <c r="F24" s="47" t="e">
        <f t="shared" si="0"/>
        <v>#REF!</v>
      </c>
      <c r="G24" s="47" t="e">
        <f t="shared" si="0"/>
        <v>#REF!</v>
      </c>
      <c r="H24" s="47" t="e">
        <f t="shared" si="0"/>
        <v>#REF!</v>
      </c>
      <c r="I24" s="47" t="e">
        <f t="shared" si="0"/>
        <v>#REF!</v>
      </c>
      <c r="J24" s="47" t="e">
        <f t="shared" si="0"/>
        <v>#REF!</v>
      </c>
      <c r="K24" s="47" t="e">
        <f t="shared" si="0"/>
        <v>#REF!</v>
      </c>
      <c r="L24" s="47" t="e">
        <f t="shared" ref="L24" si="1">L5</f>
        <v>#REF!</v>
      </c>
      <c r="M24" s="47" t="e">
        <f t="shared" si="0"/>
        <v>#REF!</v>
      </c>
      <c r="N24" s="47" t="e">
        <f t="shared" si="0"/>
        <v>#REF!</v>
      </c>
      <c r="O24" s="47" t="e">
        <f t="shared" ref="O24" si="2">O5</f>
        <v>#REF!</v>
      </c>
      <c r="P24" s="47" t="e">
        <f t="shared" si="0"/>
        <v>#REF!</v>
      </c>
      <c r="Q24" s="47" t="e">
        <f t="shared" si="0"/>
        <v>#REF!</v>
      </c>
      <c r="R24" s="47" t="e">
        <f t="shared" si="0"/>
        <v>#REF!</v>
      </c>
      <c r="S24" s="47" t="e">
        <f t="shared" ref="S24:T24" si="3">S5</f>
        <v>#REF!</v>
      </c>
      <c r="T24" s="47" t="e">
        <f t="shared" si="3"/>
        <v>#REF!</v>
      </c>
      <c r="U24" s="47" t="e">
        <f t="shared" si="0"/>
        <v>#REF!</v>
      </c>
      <c r="V24" s="47" t="e">
        <f t="shared" ref="V24" si="4">V5</f>
        <v>#REF!</v>
      </c>
      <c r="W24" s="47" t="e">
        <f t="shared" si="0"/>
        <v>#REF!</v>
      </c>
      <c r="X24" s="47" t="e">
        <f t="shared" si="0"/>
        <v>#REF!</v>
      </c>
      <c r="Y24" s="47" t="e">
        <f t="shared" si="0"/>
        <v>#REF!</v>
      </c>
      <c r="Z24" s="47" t="e">
        <f t="shared" si="0"/>
        <v>#REF!</v>
      </c>
      <c r="AA24" s="47" t="e">
        <f t="shared" si="0"/>
        <v>#REF!</v>
      </c>
      <c r="AB24" s="47" t="e">
        <f t="shared" si="0"/>
        <v>#REF!</v>
      </c>
      <c r="AC24" s="47" t="e">
        <f t="shared" si="0"/>
        <v>#REF!</v>
      </c>
      <c r="AD24" s="47" t="e">
        <f t="shared" si="0"/>
        <v>#REF!</v>
      </c>
      <c r="AE24" s="47" t="e">
        <f t="shared" si="0"/>
        <v>#REF!</v>
      </c>
      <c r="AF24" s="47" t="e">
        <f t="shared" si="0"/>
        <v>#REF!</v>
      </c>
      <c r="AG24" s="47" t="e">
        <f t="shared" si="0"/>
        <v>#REF!</v>
      </c>
      <c r="AH24" s="47" t="e">
        <f t="shared" ref="AH24:AM24" si="5">AH5</f>
        <v>#REF!</v>
      </c>
      <c r="AI24" s="47" t="e">
        <f t="shared" si="5"/>
        <v>#REF!</v>
      </c>
      <c r="AJ24" s="47" t="e">
        <f t="shared" si="5"/>
        <v>#REF!</v>
      </c>
      <c r="AK24" s="47" t="e">
        <f t="shared" si="5"/>
        <v>#REF!</v>
      </c>
      <c r="AL24" s="47" t="e">
        <f t="shared" si="5"/>
        <v>#REF!</v>
      </c>
      <c r="AM24" s="47" t="e">
        <f t="shared" si="5"/>
        <v>#REF!</v>
      </c>
      <c r="AN24" s="47" t="e">
        <f t="shared" ref="AN24:AP24" si="6">AN5</f>
        <v>#REF!</v>
      </c>
      <c r="AO24" s="47" t="e">
        <f t="shared" si="6"/>
        <v>#REF!</v>
      </c>
      <c r="AP24" s="47" t="e">
        <f t="shared" si="6"/>
        <v>#REF!</v>
      </c>
    </row>
    <row r="25" spans="1:42" s="28" customFormat="1" ht="25.5" customHeight="1" x14ac:dyDescent="0.2">
      <c r="A25" s="34"/>
      <c r="B25" s="47" t="e">
        <f t="shared" ref="B25:AG25" si="7">B6</f>
        <v>#REF!</v>
      </c>
      <c r="C25" s="47" t="e">
        <f t="shared" si="7"/>
        <v>#REF!</v>
      </c>
      <c r="D25" s="47" t="e">
        <f t="shared" si="7"/>
        <v>#REF!</v>
      </c>
      <c r="E25" s="47" t="e">
        <f t="shared" si="7"/>
        <v>#REF!</v>
      </c>
      <c r="F25" s="47" t="e">
        <f t="shared" si="7"/>
        <v>#REF!</v>
      </c>
      <c r="G25" s="47" t="e">
        <f t="shared" si="7"/>
        <v>#REF!</v>
      </c>
      <c r="H25" s="47" t="e">
        <f t="shared" si="7"/>
        <v>#REF!</v>
      </c>
      <c r="I25" s="47" t="e">
        <f t="shared" si="7"/>
        <v>#REF!</v>
      </c>
      <c r="J25" s="47" t="e">
        <f t="shared" si="7"/>
        <v>#REF!</v>
      </c>
      <c r="K25" s="47" t="e">
        <f t="shared" si="7"/>
        <v>#REF!</v>
      </c>
      <c r="L25" s="47" t="e">
        <f t="shared" ref="L25" si="8">L6</f>
        <v>#REF!</v>
      </c>
      <c r="M25" s="47" t="e">
        <f t="shared" si="7"/>
        <v>#REF!</v>
      </c>
      <c r="N25" s="47" t="e">
        <f t="shared" si="7"/>
        <v>#REF!</v>
      </c>
      <c r="O25" s="47" t="e">
        <f t="shared" ref="O25" si="9">O6</f>
        <v>#REF!</v>
      </c>
      <c r="P25" s="47" t="e">
        <f t="shared" si="7"/>
        <v>#REF!</v>
      </c>
      <c r="Q25" s="47" t="e">
        <f t="shared" si="7"/>
        <v>#REF!</v>
      </c>
      <c r="R25" s="47" t="e">
        <f t="shared" si="7"/>
        <v>#REF!</v>
      </c>
      <c r="S25" s="47" t="e">
        <f t="shared" ref="S25:T25" si="10">S6</f>
        <v>#REF!</v>
      </c>
      <c r="T25" s="47" t="e">
        <f t="shared" si="10"/>
        <v>#REF!</v>
      </c>
      <c r="U25" s="47" t="e">
        <f t="shared" si="7"/>
        <v>#REF!</v>
      </c>
      <c r="V25" s="47" t="e">
        <f t="shared" ref="V25" si="11">V6</f>
        <v>#REF!</v>
      </c>
      <c r="W25" s="47" t="e">
        <f t="shared" si="7"/>
        <v>#REF!</v>
      </c>
      <c r="X25" s="47" t="e">
        <f t="shared" si="7"/>
        <v>#REF!</v>
      </c>
      <c r="Y25" s="47" t="e">
        <f t="shared" si="7"/>
        <v>#REF!</v>
      </c>
      <c r="Z25" s="47" t="e">
        <f t="shared" si="7"/>
        <v>#REF!</v>
      </c>
      <c r="AA25" s="47" t="e">
        <f t="shared" si="7"/>
        <v>#REF!</v>
      </c>
      <c r="AB25" s="47" t="e">
        <f t="shared" si="7"/>
        <v>#REF!</v>
      </c>
      <c r="AC25" s="47" t="e">
        <f t="shared" si="7"/>
        <v>#REF!</v>
      </c>
      <c r="AD25" s="47" t="e">
        <f t="shared" si="7"/>
        <v>#REF!</v>
      </c>
      <c r="AE25" s="47" t="e">
        <f t="shared" si="7"/>
        <v>#REF!</v>
      </c>
      <c r="AF25" s="47" t="e">
        <f t="shared" si="7"/>
        <v>#REF!</v>
      </c>
      <c r="AG25" s="47" t="e">
        <f t="shared" si="7"/>
        <v>#REF!</v>
      </c>
      <c r="AH25" s="47" t="e">
        <f t="shared" ref="AH25:AM25" si="12">AH6</f>
        <v>#REF!</v>
      </c>
      <c r="AI25" s="47" t="e">
        <f t="shared" si="12"/>
        <v>#REF!</v>
      </c>
      <c r="AJ25" s="47" t="e">
        <f t="shared" si="12"/>
        <v>#REF!</v>
      </c>
      <c r="AK25" s="47" t="e">
        <f t="shared" si="12"/>
        <v>#REF!</v>
      </c>
      <c r="AL25" s="47" t="e">
        <f t="shared" si="12"/>
        <v>#REF!</v>
      </c>
      <c r="AM25" s="47" t="e">
        <f t="shared" si="12"/>
        <v>#REF!</v>
      </c>
      <c r="AN25" s="47" t="e">
        <f t="shared" ref="AN25:AP25" si="13">AN6</f>
        <v>#REF!</v>
      </c>
      <c r="AO25" s="47" t="e">
        <f t="shared" si="13"/>
        <v>#REF!</v>
      </c>
      <c r="AP25" s="47" t="e">
        <f t="shared" si="13"/>
        <v>#REF!</v>
      </c>
    </row>
    <row r="26" spans="1:42" s="13" customFormat="1" ht="10.7" customHeight="1" x14ac:dyDescent="0.2">
      <c r="A26" s="11" t="s">
        <v>11</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ht="10.7" customHeight="1" x14ac:dyDescent="0.2">
      <c r="A27" s="3">
        <v>1</v>
      </c>
      <c r="B27" s="2" t="e">
        <f t="shared" ref="B27:AG27" si="14">ROUND(B8*0.8,)</f>
        <v>#REF!</v>
      </c>
      <c r="C27" s="2" t="e">
        <f t="shared" si="14"/>
        <v>#REF!</v>
      </c>
      <c r="D27" s="2" t="e">
        <f t="shared" si="14"/>
        <v>#REF!</v>
      </c>
      <c r="E27" s="2" t="e">
        <f t="shared" si="14"/>
        <v>#REF!</v>
      </c>
      <c r="F27" s="2" t="e">
        <f t="shared" si="14"/>
        <v>#REF!</v>
      </c>
      <c r="G27" s="2" t="e">
        <f t="shared" si="14"/>
        <v>#REF!</v>
      </c>
      <c r="H27" s="2" t="e">
        <f t="shared" si="14"/>
        <v>#REF!</v>
      </c>
      <c r="I27" s="2" t="e">
        <f t="shared" si="14"/>
        <v>#REF!</v>
      </c>
      <c r="J27" s="2" t="e">
        <f t="shared" si="14"/>
        <v>#REF!</v>
      </c>
      <c r="K27" s="2" t="e">
        <f t="shared" si="14"/>
        <v>#REF!</v>
      </c>
      <c r="L27" s="2" t="e">
        <f t="shared" ref="L27" si="15">ROUND(L8*0.8,)</f>
        <v>#REF!</v>
      </c>
      <c r="M27" s="2" t="e">
        <f t="shared" si="14"/>
        <v>#REF!</v>
      </c>
      <c r="N27" s="2" t="e">
        <f t="shared" si="14"/>
        <v>#REF!</v>
      </c>
      <c r="O27" s="2" t="e">
        <f t="shared" ref="O27" si="16">ROUND(O8*0.8,)</f>
        <v>#REF!</v>
      </c>
      <c r="P27" s="2" t="e">
        <f t="shared" si="14"/>
        <v>#REF!</v>
      </c>
      <c r="Q27" s="2" t="e">
        <f t="shared" si="14"/>
        <v>#REF!</v>
      </c>
      <c r="R27" s="2" t="e">
        <f t="shared" si="14"/>
        <v>#REF!</v>
      </c>
      <c r="S27" s="2" t="e">
        <f t="shared" ref="S27:T27" si="17">ROUND(S8*0.8,)</f>
        <v>#REF!</v>
      </c>
      <c r="T27" s="2" t="e">
        <f t="shared" si="17"/>
        <v>#REF!</v>
      </c>
      <c r="U27" s="2" t="e">
        <f t="shared" si="14"/>
        <v>#REF!</v>
      </c>
      <c r="V27" s="2" t="e">
        <f t="shared" ref="V27" si="18">ROUND(V8*0.8,)</f>
        <v>#REF!</v>
      </c>
      <c r="W27" s="2" t="e">
        <f t="shared" si="14"/>
        <v>#REF!</v>
      </c>
      <c r="X27" s="2" t="e">
        <f t="shared" si="14"/>
        <v>#REF!</v>
      </c>
      <c r="Y27" s="2" t="e">
        <f t="shared" si="14"/>
        <v>#REF!</v>
      </c>
      <c r="Z27" s="2" t="e">
        <f t="shared" si="14"/>
        <v>#REF!</v>
      </c>
      <c r="AA27" s="2" t="e">
        <f t="shared" si="14"/>
        <v>#REF!</v>
      </c>
      <c r="AB27" s="2" t="e">
        <f t="shared" si="14"/>
        <v>#REF!</v>
      </c>
      <c r="AC27" s="2" t="e">
        <f t="shared" si="14"/>
        <v>#REF!</v>
      </c>
      <c r="AD27" s="2" t="e">
        <f t="shared" si="14"/>
        <v>#REF!</v>
      </c>
      <c r="AE27" s="2" t="e">
        <f t="shared" si="14"/>
        <v>#REF!</v>
      </c>
      <c r="AF27" s="2" t="e">
        <f t="shared" si="14"/>
        <v>#REF!</v>
      </c>
      <c r="AG27" s="2" t="e">
        <f t="shared" si="14"/>
        <v>#REF!</v>
      </c>
      <c r="AH27" s="2" t="e">
        <f t="shared" ref="AH27:AM27" si="19">ROUND(AH8*0.8,)</f>
        <v>#REF!</v>
      </c>
      <c r="AI27" s="2" t="e">
        <f t="shared" si="19"/>
        <v>#REF!</v>
      </c>
      <c r="AJ27" s="2" t="e">
        <f t="shared" si="19"/>
        <v>#REF!</v>
      </c>
      <c r="AK27" s="2" t="e">
        <f t="shared" si="19"/>
        <v>#REF!</v>
      </c>
      <c r="AL27" s="2" t="e">
        <f t="shared" si="19"/>
        <v>#REF!</v>
      </c>
      <c r="AM27" s="2" t="e">
        <f t="shared" si="19"/>
        <v>#REF!</v>
      </c>
      <c r="AN27" s="2" t="e">
        <f t="shared" ref="AN27:AP27" si="20">ROUND(AN8*0.8,)</f>
        <v>#REF!</v>
      </c>
      <c r="AO27" s="2" t="e">
        <f t="shared" si="20"/>
        <v>#REF!</v>
      </c>
      <c r="AP27" s="2" t="e">
        <f t="shared" si="20"/>
        <v>#REF!</v>
      </c>
    </row>
    <row r="28" spans="1:42" ht="10.7" customHeight="1" x14ac:dyDescent="0.2">
      <c r="A28" s="3">
        <v>2</v>
      </c>
      <c r="B28" s="2" t="e">
        <f t="shared" ref="B28:AG28" si="21">ROUND(B9*0.8,)</f>
        <v>#REF!</v>
      </c>
      <c r="C28" s="2" t="e">
        <f t="shared" si="21"/>
        <v>#REF!</v>
      </c>
      <c r="D28" s="2" t="e">
        <f t="shared" si="21"/>
        <v>#REF!</v>
      </c>
      <c r="E28" s="2" t="e">
        <f t="shared" si="21"/>
        <v>#REF!</v>
      </c>
      <c r="F28" s="2" t="e">
        <f t="shared" si="21"/>
        <v>#REF!</v>
      </c>
      <c r="G28" s="2" t="e">
        <f t="shared" si="21"/>
        <v>#REF!</v>
      </c>
      <c r="H28" s="2" t="e">
        <f t="shared" si="21"/>
        <v>#REF!</v>
      </c>
      <c r="I28" s="2" t="e">
        <f t="shared" si="21"/>
        <v>#REF!</v>
      </c>
      <c r="J28" s="2" t="e">
        <f t="shared" si="21"/>
        <v>#REF!</v>
      </c>
      <c r="K28" s="2" t="e">
        <f t="shared" si="21"/>
        <v>#REF!</v>
      </c>
      <c r="L28" s="2" t="e">
        <f t="shared" ref="L28" si="22">ROUND(L9*0.8,)</f>
        <v>#REF!</v>
      </c>
      <c r="M28" s="2" t="e">
        <f t="shared" si="21"/>
        <v>#REF!</v>
      </c>
      <c r="N28" s="2" t="e">
        <f t="shared" si="21"/>
        <v>#REF!</v>
      </c>
      <c r="O28" s="2" t="e">
        <f t="shared" ref="O28" si="23">ROUND(O9*0.8,)</f>
        <v>#REF!</v>
      </c>
      <c r="P28" s="2" t="e">
        <f t="shared" si="21"/>
        <v>#REF!</v>
      </c>
      <c r="Q28" s="2" t="e">
        <f t="shared" si="21"/>
        <v>#REF!</v>
      </c>
      <c r="R28" s="2" t="e">
        <f t="shared" si="21"/>
        <v>#REF!</v>
      </c>
      <c r="S28" s="2" t="e">
        <f t="shared" ref="S28:T28" si="24">ROUND(S9*0.8,)</f>
        <v>#REF!</v>
      </c>
      <c r="T28" s="2" t="e">
        <f t="shared" si="24"/>
        <v>#REF!</v>
      </c>
      <c r="U28" s="2" t="e">
        <f t="shared" si="21"/>
        <v>#REF!</v>
      </c>
      <c r="V28" s="2" t="e">
        <f t="shared" ref="V28" si="25">ROUND(V9*0.8,)</f>
        <v>#REF!</v>
      </c>
      <c r="W28" s="2" t="e">
        <f t="shared" si="21"/>
        <v>#REF!</v>
      </c>
      <c r="X28" s="2" t="e">
        <f t="shared" si="21"/>
        <v>#REF!</v>
      </c>
      <c r="Y28" s="2" t="e">
        <f t="shared" si="21"/>
        <v>#REF!</v>
      </c>
      <c r="Z28" s="2" t="e">
        <f t="shared" si="21"/>
        <v>#REF!</v>
      </c>
      <c r="AA28" s="2" t="e">
        <f t="shared" si="21"/>
        <v>#REF!</v>
      </c>
      <c r="AB28" s="2" t="e">
        <f t="shared" si="21"/>
        <v>#REF!</v>
      </c>
      <c r="AC28" s="2" t="e">
        <f t="shared" si="21"/>
        <v>#REF!</v>
      </c>
      <c r="AD28" s="2" t="e">
        <f t="shared" si="21"/>
        <v>#REF!</v>
      </c>
      <c r="AE28" s="2" t="e">
        <f t="shared" si="21"/>
        <v>#REF!</v>
      </c>
      <c r="AF28" s="2" t="e">
        <f t="shared" si="21"/>
        <v>#REF!</v>
      </c>
      <c r="AG28" s="2" t="e">
        <f t="shared" si="21"/>
        <v>#REF!</v>
      </c>
      <c r="AH28" s="2" t="e">
        <f t="shared" ref="AH28:AM28" si="26">ROUND(AH9*0.8,)</f>
        <v>#REF!</v>
      </c>
      <c r="AI28" s="2" t="e">
        <f t="shared" si="26"/>
        <v>#REF!</v>
      </c>
      <c r="AJ28" s="2" t="e">
        <f t="shared" si="26"/>
        <v>#REF!</v>
      </c>
      <c r="AK28" s="2" t="e">
        <f t="shared" si="26"/>
        <v>#REF!</v>
      </c>
      <c r="AL28" s="2" t="e">
        <f t="shared" si="26"/>
        <v>#REF!</v>
      </c>
      <c r="AM28" s="2" t="e">
        <f t="shared" si="26"/>
        <v>#REF!</v>
      </c>
      <c r="AN28" s="2" t="e">
        <f t="shared" ref="AN28:AP28" si="27">ROUND(AN9*0.8,)</f>
        <v>#REF!</v>
      </c>
      <c r="AO28" s="2" t="e">
        <f t="shared" si="27"/>
        <v>#REF!</v>
      </c>
      <c r="AP28" s="2" t="e">
        <f t="shared" si="27"/>
        <v>#REF!</v>
      </c>
    </row>
    <row r="29" spans="1:42" ht="10.7" customHeight="1" x14ac:dyDescent="0.2">
      <c r="A29" s="120" t="s">
        <v>107</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0.7" customHeight="1" x14ac:dyDescent="0.2">
      <c r="A30" s="3">
        <v>1</v>
      </c>
      <c r="B30" s="2" t="e">
        <f t="shared" ref="B30:AG31" si="28">ROUND(B11*0.8,)</f>
        <v>#REF!</v>
      </c>
      <c r="C30" s="2" t="e">
        <f t="shared" si="28"/>
        <v>#REF!</v>
      </c>
      <c r="D30" s="2" t="e">
        <f t="shared" si="28"/>
        <v>#REF!</v>
      </c>
      <c r="E30" s="2" t="e">
        <f t="shared" si="28"/>
        <v>#REF!</v>
      </c>
      <c r="F30" s="2" t="e">
        <f t="shared" si="28"/>
        <v>#REF!</v>
      </c>
      <c r="G30" s="2" t="e">
        <f t="shared" si="28"/>
        <v>#REF!</v>
      </c>
      <c r="H30" s="2" t="e">
        <f t="shared" si="28"/>
        <v>#REF!</v>
      </c>
      <c r="I30" s="2" t="e">
        <f t="shared" si="28"/>
        <v>#REF!</v>
      </c>
      <c r="J30" s="2" t="e">
        <f t="shared" si="28"/>
        <v>#REF!</v>
      </c>
      <c r="K30" s="2" t="e">
        <f t="shared" si="28"/>
        <v>#REF!</v>
      </c>
      <c r="L30" s="2" t="e">
        <f t="shared" ref="L30" si="29">ROUND(L11*0.8,)</f>
        <v>#REF!</v>
      </c>
      <c r="M30" s="2" t="e">
        <f t="shared" si="28"/>
        <v>#REF!</v>
      </c>
      <c r="N30" s="2" t="e">
        <f t="shared" si="28"/>
        <v>#REF!</v>
      </c>
      <c r="O30" s="2" t="e">
        <f t="shared" ref="O30" si="30">ROUND(O11*0.8,)</f>
        <v>#REF!</v>
      </c>
      <c r="P30" s="2" t="e">
        <f t="shared" si="28"/>
        <v>#REF!</v>
      </c>
      <c r="Q30" s="2" t="e">
        <f t="shared" si="28"/>
        <v>#REF!</v>
      </c>
      <c r="R30" s="2" t="e">
        <f t="shared" si="28"/>
        <v>#REF!</v>
      </c>
      <c r="S30" s="2" t="e">
        <f t="shared" ref="S30:T30" si="31">ROUND(S11*0.8,)</f>
        <v>#REF!</v>
      </c>
      <c r="T30" s="2" t="e">
        <f t="shared" si="31"/>
        <v>#REF!</v>
      </c>
      <c r="U30" s="2" t="e">
        <f t="shared" si="28"/>
        <v>#REF!</v>
      </c>
      <c r="V30" s="2" t="e">
        <f t="shared" ref="V30" si="32">ROUND(V11*0.8,)</f>
        <v>#REF!</v>
      </c>
      <c r="W30" s="2" t="e">
        <f t="shared" si="28"/>
        <v>#REF!</v>
      </c>
      <c r="X30" s="2" t="e">
        <f t="shared" si="28"/>
        <v>#REF!</v>
      </c>
      <c r="Y30" s="2" t="e">
        <f t="shared" si="28"/>
        <v>#REF!</v>
      </c>
      <c r="Z30" s="2" t="e">
        <f t="shared" si="28"/>
        <v>#REF!</v>
      </c>
      <c r="AA30" s="2" t="e">
        <f t="shared" si="28"/>
        <v>#REF!</v>
      </c>
      <c r="AB30" s="2" t="e">
        <f t="shared" si="28"/>
        <v>#REF!</v>
      </c>
      <c r="AC30" s="2" t="e">
        <f t="shared" si="28"/>
        <v>#REF!</v>
      </c>
      <c r="AD30" s="2" t="e">
        <f t="shared" si="28"/>
        <v>#REF!</v>
      </c>
      <c r="AE30" s="2" t="e">
        <f t="shared" si="28"/>
        <v>#REF!</v>
      </c>
      <c r="AF30" s="2" t="e">
        <f t="shared" si="28"/>
        <v>#REF!</v>
      </c>
      <c r="AG30" s="2" t="e">
        <f t="shared" si="28"/>
        <v>#REF!</v>
      </c>
      <c r="AH30" s="2" t="e">
        <f t="shared" ref="AH30:AM30" si="33">ROUND(AH11*0.8,)</f>
        <v>#REF!</v>
      </c>
      <c r="AI30" s="2" t="e">
        <f t="shared" si="33"/>
        <v>#REF!</v>
      </c>
      <c r="AJ30" s="2" t="e">
        <f t="shared" si="33"/>
        <v>#REF!</v>
      </c>
      <c r="AK30" s="2" t="e">
        <f t="shared" si="33"/>
        <v>#REF!</v>
      </c>
      <c r="AL30" s="2" t="e">
        <f t="shared" si="33"/>
        <v>#REF!</v>
      </c>
      <c r="AM30" s="2" t="e">
        <f t="shared" si="33"/>
        <v>#REF!</v>
      </c>
      <c r="AN30" s="2" t="e">
        <f t="shared" ref="AN30:AP30" si="34">ROUND(AN11*0.8,)</f>
        <v>#REF!</v>
      </c>
      <c r="AO30" s="2" t="e">
        <f t="shared" si="34"/>
        <v>#REF!</v>
      </c>
      <c r="AP30" s="2" t="e">
        <f t="shared" si="34"/>
        <v>#REF!</v>
      </c>
    </row>
    <row r="31" spans="1:42" ht="10.7" customHeight="1" x14ac:dyDescent="0.2">
      <c r="A31" s="3">
        <v>2</v>
      </c>
      <c r="B31" s="2" t="e">
        <f t="shared" ref="B31:AF31" si="35">ROUND(B12*0.8,)</f>
        <v>#REF!</v>
      </c>
      <c r="C31" s="2" t="e">
        <f t="shared" si="35"/>
        <v>#REF!</v>
      </c>
      <c r="D31" s="2" t="e">
        <f t="shared" si="35"/>
        <v>#REF!</v>
      </c>
      <c r="E31" s="2" t="e">
        <f t="shared" si="35"/>
        <v>#REF!</v>
      </c>
      <c r="F31" s="2" t="e">
        <f t="shared" si="35"/>
        <v>#REF!</v>
      </c>
      <c r="G31" s="2" t="e">
        <f t="shared" si="35"/>
        <v>#REF!</v>
      </c>
      <c r="H31" s="2" t="e">
        <f t="shared" si="35"/>
        <v>#REF!</v>
      </c>
      <c r="I31" s="2" t="e">
        <f t="shared" si="35"/>
        <v>#REF!</v>
      </c>
      <c r="J31" s="2" t="e">
        <f t="shared" si="35"/>
        <v>#REF!</v>
      </c>
      <c r="K31" s="2" t="e">
        <f t="shared" si="35"/>
        <v>#REF!</v>
      </c>
      <c r="L31" s="2" t="e">
        <f t="shared" ref="L31" si="36">ROUND(L12*0.8,)</f>
        <v>#REF!</v>
      </c>
      <c r="M31" s="2" t="e">
        <f t="shared" si="35"/>
        <v>#REF!</v>
      </c>
      <c r="N31" s="2" t="e">
        <f t="shared" si="35"/>
        <v>#REF!</v>
      </c>
      <c r="O31" s="2" t="e">
        <f t="shared" ref="O31" si="37">ROUND(O12*0.8,)</f>
        <v>#REF!</v>
      </c>
      <c r="P31" s="2" t="e">
        <f t="shared" si="35"/>
        <v>#REF!</v>
      </c>
      <c r="Q31" s="2" t="e">
        <f t="shared" si="35"/>
        <v>#REF!</v>
      </c>
      <c r="R31" s="2" t="e">
        <f t="shared" si="35"/>
        <v>#REF!</v>
      </c>
      <c r="S31" s="2" t="e">
        <f t="shared" ref="S31:T31" si="38">ROUND(S12*0.8,)</f>
        <v>#REF!</v>
      </c>
      <c r="T31" s="2" t="e">
        <f t="shared" si="38"/>
        <v>#REF!</v>
      </c>
      <c r="U31" s="2" t="e">
        <f t="shared" si="35"/>
        <v>#REF!</v>
      </c>
      <c r="V31" s="2" t="e">
        <f t="shared" ref="V31" si="39">ROUND(V12*0.8,)</f>
        <v>#REF!</v>
      </c>
      <c r="W31" s="2" t="e">
        <f t="shared" si="35"/>
        <v>#REF!</v>
      </c>
      <c r="X31" s="2" t="e">
        <f t="shared" si="35"/>
        <v>#REF!</v>
      </c>
      <c r="Y31" s="2" t="e">
        <f t="shared" si="35"/>
        <v>#REF!</v>
      </c>
      <c r="Z31" s="2" t="e">
        <f t="shared" si="35"/>
        <v>#REF!</v>
      </c>
      <c r="AA31" s="2" t="e">
        <f t="shared" si="35"/>
        <v>#REF!</v>
      </c>
      <c r="AB31" s="2" t="e">
        <f t="shared" si="35"/>
        <v>#REF!</v>
      </c>
      <c r="AC31" s="2" t="e">
        <f t="shared" si="35"/>
        <v>#REF!</v>
      </c>
      <c r="AD31" s="2" t="e">
        <f t="shared" si="35"/>
        <v>#REF!</v>
      </c>
      <c r="AE31" s="2" t="e">
        <f t="shared" si="35"/>
        <v>#REF!</v>
      </c>
      <c r="AF31" s="2" t="e">
        <f t="shared" si="35"/>
        <v>#REF!</v>
      </c>
      <c r="AG31" s="2" t="e">
        <f t="shared" si="28"/>
        <v>#REF!</v>
      </c>
      <c r="AH31" s="2" t="e">
        <f t="shared" ref="AH31:AM31" si="40">ROUND(AH12*0.8,)</f>
        <v>#REF!</v>
      </c>
      <c r="AI31" s="2" t="e">
        <f t="shared" si="40"/>
        <v>#REF!</v>
      </c>
      <c r="AJ31" s="2" t="e">
        <f t="shared" si="40"/>
        <v>#REF!</v>
      </c>
      <c r="AK31" s="2" t="e">
        <f t="shared" si="40"/>
        <v>#REF!</v>
      </c>
      <c r="AL31" s="2" t="e">
        <f t="shared" si="40"/>
        <v>#REF!</v>
      </c>
      <c r="AM31" s="2" t="e">
        <f t="shared" si="40"/>
        <v>#REF!</v>
      </c>
      <c r="AN31" s="2" t="e">
        <f t="shared" ref="AN31:AP31" si="41">ROUND(AN12*0.8,)</f>
        <v>#REF!</v>
      </c>
      <c r="AO31" s="2" t="e">
        <f t="shared" si="41"/>
        <v>#REF!</v>
      </c>
      <c r="AP31" s="2" t="e">
        <f t="shared" si="41"/>
        <v>#REF!</v>
      </c>
    </row>
    <row r="32" spans="1:42" ht="10.7" customHeight="1" x14ac:dyDescent="0.2">
      <c r="A32" s="5" t="s">
        <v>86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0.7" customHeight="1" x14ac:dyDescent="0.2">
      <c r="A33" s="3">
        <v>1</v>
      </c>
      <c r="B33" s="2" t="e">
        <f t="shared" ref="B33:AG33" si="42">ROUND(B14*0.8,)</f>
        <v>#REF!</v>
      </c>
      <c r="C33" s="2" t="e">
        <f t="shared" si="42"/>
        <v>#REF!</v>
      </c>
      <c r="D33" s="2" t="e">
        <f t="shared" si="42"/>
        <v>#REF!</v>
      </c>
      <c r="E33" s="2" t="e">
        <f t="shared" si="42"/>
        <v>#REF!</v>
      </c>
      <c r="F33" s="2" t="e">
        <f t="shared" si="42"/>
        <v>#REF!</v>
      </c>
      <c r="G33" s="2" t="e">
        <f t="shared" si="42"/>
        <v>#REF!</v>
      </c>
      <c r="H33" s="2" t="e">
        <f t="shared" si="42"/>
        <v>#REF!</v>
      </c>
      <c r="I33" s="2" t="e">
        <f t="shared" si="42"/>
        <v>#REF!</v>
      </c>
      <c r="J33" s="2" t="e">
        <f t="shared" si="42"/>
        <v>#REF!</v>
      </c>
      <c r="K33" s="2" t="e">
        <f t="shared" si="42"/>
        <v>#REF!</v>
      </c>
      <c r="L33" s="2" t="e">
        <f t="shared" ref="L33" si="43">ROUND(L14*0.8,)</f>
        <v>#REF!</v>
      </c>
      <c r="M33" s="2" t="e">
        <f t="shared" si="42"/>
        <v>#REF!</v>
      </c>
      <c r="N33" s="2" t="e">
        <f t="shared" si="42"/>
        <v>#REF!</v>
      </c>
      <c r="O33" s="2" t="e">
        <f t="shared" ref="O33" si="44">ROUND(O14*0.8,)</f>
        <v>#REF!</v>
      </c>
      <c r="P33" s="2" t="e">
        <f t="shared" si="42"/>
        <v>#REF!</v>
      </c>
      <c r="Q33" s="2" t="e">
        <f t="shared" si="42"/>
        <v>#REF!</v>
      </c>
      <c r="R33" s="2" t="e">
        <f t="shared" si="42"/>
        <v>#REF!</v>
      </c>
      <c r="S33" s="2" t="e">
        <f t="shared" ref="S33:T33" si="45">ROUND(S14*0.8,)</f>
        <v>#REF!</v>
      </c>
      <c r="T33" s="2" t="e">
        <f t="shared" si="45"/>
        <v>#REF!</v>
      </c>
      <c r="U33" s="2" t="e">
        <f t="shared" si="42"/>
        <v>#REF!</v>
      </c>
      <c r="V33" s="2" t="e">
        <f t="shared" ref="V33" si="46">ROUND(V14*0.8,)</f>
        <v>#REF!</v>
      </c>
      <c r="W33" s="2" t="e">
        <f t="shared" si="42"/>
        <v>#REF!</v>
      </c>
      <c r="X33" s="2" t="e">
        <f t="shared" si="42"/>
        <v>#REF!</v>
      </c>
      <c r="Y33" s="2" t="e">
        <f t="shared" si="42"/>
        <v>#REF!</v>
      </c>
      <c r="Z33" s="2" t="e">
        <f t="shared" si="42"/>
        <v>#REF!</v>
      </c>
      <c r="AA33" s="2" t="e">
        <f t="shared" si="42"/>
        <v>#REF!</v>
      </c>
      <c r="AB33" s="2" t="e">
        <f t="shared" si="42"/>
        <v>#REF!</v>
      </c>
      <c r="AC33" s="2" t="e">
        <f t="shared" si="42"/>
        <v>#REF!</v>
      </c>
      <c r="AD33" s="2" t="e">
        <f t="shared" si="42"/>
        <v>#REF!</v>
      </c>
      <c r="AE33" s="2" t="e">
        <f t="shared" si="42"/>
        <v>#REF!</v>
      </c>
      <c r="AF33" s="2" t="e">
        <f t="shared" si="42"/>
        <v>#REF!</v>
      </c>
      <c r="AG33" s="2" t="e">
        <f t="shared" si="42"/>
        <v>#REF!</v>
      </c>
      <c r="AH33" s="2" t="e">
        <f t="shared" ref="AH33:AM33" si="47">ROUND(AH14*0.8,)</f>
        <v>#REF!</v>
      </c>
      <c r="AI33" s="2" t="e">
        <f t="shared" si="47"/>
        <v>#REF!</v>
      </c>
      <c r="AJ33" s="2" t="e">
        <f t="shared" si="47"/>
        <v>#REF!</v>
      </c>
      <c r="AK33" s="2" t="e">
        <f t="shared" si="47"/>
        <v>#REF!</v>
      </c>
      <c r="AL33" s="2" t="e">
        <f t="shared" si="47"/>
        <v>#REF!</v>
      </c>
      <c r="AM33" s="2" t="e">
        <f t="shared" si="47"/>
        <v>#REF!</v>
      </c>
      <c r="AN33" s="2" t="e">
        <f t="shared" ref="AN33:AP33" si="48">ROUND(AN14*0.8,)</f>
        <v>#REF!</v>
      </c>
      <c r="AO33" s="2" t="e">
        <f t="shared" si="48"/>
        <v>#REF!</v>
      </c>
      <c r="AP33" s="2" t="e">
        <f t="shared" si="48"/>
        <v>#REF!</v>
      </c>
    </row>
    <row r="34" spans="1:42" ht="10.7" customHeight="1" x14ac:dyDescent="0.2">
      <c r="A34" s="3">
        <v>2</v>
      </c>
      <c r="B34" s="2" t="e">
        <f t="shared" ref="B34:AG34" si="49">ROUND(B15*0.8,)</f>
        <v>#REF!</v>
      </c>
      <c r="C34" s="2" t="e">
        <f t="shared" si="49"/>
        <v>#REF!</v>
      </c>
      <c r="D34" s="2" t="e">
        <f t="shared" si="49"/>
        <v>#REF!</v>
      </c>
      <c r="E34" s="2" t="e">
        <f t="shared" si="49"/>
        <v>#REF!</v>
      </c>
      <c r="F34" s="2" t="e">
        <f t="shared" si="49"/>
        <v>#REF!</v>
      </c>
      <c r="G34" s="2" t="e">
        <f t="shared" si="49"/>
        <v>#REF!</v>
      </c>
      <c r="H34" s="2" t="e">
        <f t="shared" si="49"/>
        <v>#REF!</v>
      </c>
      <c r="I34" s="2" t="e">
        <f t="shared" si="49"/>
        <v>#REF!</v>
      </c>
      <c r="J34" s="2" t="e">
        <f t="shared" si="49"/>
        <v>#REF!</v>
      </c>
      <c r="K34" s="2" t="e">
        <f t="shared" si="49"/>
        <v>#REF!</v>
      </c>
      <c r="L34" s="2" t="e">
        <f t="shared" ref="L34" si="50">ROUND(L15*0.8,)</f>
        <v>#REF!</v>
      </c>
      <c r="M34" s="2" t="e">
        <f t="shared" si="49"/>
        <v>#REF!</v>
      </c>
      <c r="N34" s="2" t="e">
        <f t="shared" si="49"/>
        <v>#REF!</v>
      </c>
      <c r="O34" s="2" t="e">
        <f t="shared" ref="O34" si="51">ROUND(O15*0.8,)</f>
        <v>#REF!</v>
      </c>
      <c r="P34" s="2" t="e">
        <f t="shared" si="49"/>
        <v>#REF!</v>
      </c>
      <c r="Q34" s="2" t="e">
        <f t="shared" si="49"/>
        <v>#REF!</v>
      </c>
      <c r="R34" s="2" t="e">
        <f t="shared" si="49"/>
        <v>#REF!</v>
      </c>
      <c r="S34" s="2" t="e">
        <f t="shared" ref="S34:T34" si="52">ROUND(S15*0.8,)</f>
        <v>#REF!</v>
      </c>
      <c r="T34" s="2" t="e">
        <f t="shared" si="52"/>
        <v>#REF!</v>
      </c>
      <c r="U34" s="2" t="e">
        <f t="shared" si="49"/>
        <v>#REF!</v>
      </c>
      <c r="V34" s="2" t="e">
        <f t="shared" ref="V34" si="53">ROUND(V15*0.8,)</f>
        <v>#REF!</v>
      </c>
      <c r="W34" s="2" t="e">
        <f t="shared" si="49"/>
        <v>#REF!</v>
      </c>
      <c r="X34" s="2" t="e">
        <f t="shared" si="49"/>
        <v>#REF!</v>
      </c>
      <c r="Y34" s="2" t="e">
        <f t="shared" si="49"/>
        <v>#REF!</v>
      </c>
      <c r="Z34" s="2" t="e">
        <f t="shared" si="49"/>
        <v>#REF!</v>
      </c>
      <c r="AA34" s="2" t="e">
        <f t="shared" si="49"/>
        <v>#REF!</v>
      </c>
      <c r="AB34" s="2" t="e">
        <f t="shared" si="49"/>
        <v>#REF!</v>
      </c>
      <c r="AC34" s="2" t="e">
        <f t="shared" si="49"/>
        <v>#REF!</v>
      </c>
      <c r="AD34" s="2" t="e">
        <f t="shared" si="49"/>
        <v>#REF!</v>
      </c>
      <c r="AE34" s="2" t="e">
        <f t="shared" si="49"/>
        <v>#REF!</v>
      </c>
      <c r="AF34" s="2" t="e">
        <f t="shared" si="49"/>
        <v>#REF!</v>
      </c>
      <c r="AG34" s="2" t="e">
        <f t="shared" si="49"/>
        <v>#REF!</v>
      </c>
      <c r="AH34" s="2" t="e">
        <f t="shared" ref="AH34:AM34" si="54">ROUND(AH15*0.8,)</f>
        <v>#REF!</v>
      </c>
      <c r="AI34" s="2" t="e">
        <f t="shared" si="54"/>
        <v>#REF!</v>
      </c>
      <c r="AJ34" s="2" t="e">
        <f t="shared" si="54"/>
        <v>#REF!</v>
      </c>
      <c r="AK34" s="2" t="e">
        <f t="shared" si="54"/>
        <v>#REF!</v>
      </c>
      <c r="AL34" s="2" t="e">
        <f t="shared" si="54"/>
        <v>#REF!</v>
      </c>
      <c r="AM34" s="2" t="e">
        <f t="shared" si="54"/>
        <v>#REF!</v>
      </c>
      <c r="AN34" s="2" t="e">
        <f t="shared" ref="AN34:AP34" si="55">ROUND(AN15*0.8,)</f>
        <v>#REF!</v>
      </c>
      <c r="AO34" s="2" t="e">
        <f t="shared" si="55"/>
        <v>#REF!</v>
      </c>
      <c r="AP34" s="2" t="e">
        <f t="shared" si="55"/>
        <v>#REF!</v>
      </c>
    </row>
    <row r="35" spans="1:42" ht="10.7" customHeight="1" x14ac:dyDescent="0.2">
      <c r="A35" s="4" t="s">
        <v>91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0.7" customHeight="1" x14ac:dyDescent="0.2">
      <c r="A36" s="3">
        <v>1</v>
      </c>
      <c r="B36" s="2" t="e">
        <f t="shared" ref="B36:AG36" si="56">ROUND(B17*0.8,)</f>
        <v>#REF!</v>
      </c>
      <c r="C36" s="2" t="e">
        <f t="shared" si="56"/>
        <v>#REF!</v>
      </c>
      <c r="D36" s="2" t="e">
        <f t="shared" si="56"/>
        <v>#REF!</v>
      </c>
      <c r="E36" s="2" t="e">
        <f t="shared" si="56"/>
        <v>#REF!</v>
      </c>
      <c r="F36" s="2" t="e">
        <f t="shared" si="56"/>
        <v>#REF!</v>
      </c>
      <c r="G36" s="2" t="e">
        <f t="shared" si="56"/>
        <v>#REF!</v>
      </c>
      <c r="H36" s="2" t="e">
        <f t="shared" si="56"/>
        <v>#REF!</v>
      </c>
      <c r="I36" s="2" t="e">
        <f t="shared" si="56"/>
        <v>#REF!</v>
      </c>
      <c r="J36" s="2" t="e">
        <f t="shared" si="56"/>
        <v>#REF!</v>
      </c>
      <c r="K36" s="2" t="e">
        <f t="shared" si="56"/>
        <v>#REF!</v>
      </c>
      <c r="L36" s="2" t="e">
        <f t="shared" ref="L36" si="57">ROUND(L17*0.8,)</f>
        <v>#REF!</v>
      </c>
      <c r="M36" s="2" t="e">
        <f t="shared" si="56"/>
        <v>#REF!</v>
      </c>
      <c r="N36" s="2" t="e">
        <f t="shared" si="56"/>
        <v>#REF!</v>
      </c>
      <c r="O36" s="2" t="e">
        <f t="shared" ref="O36" si="58">ROUND(O17*0.8,)</f>
        <v>#REF!</v>
      </c>
      <c r="P36" s="2" t="e">
        <f t="shared" si="56"/>
        <v>#REF!</v>
      </c>
      <c r="Q36" s="2" t="e">
        <f t="shared" si="56"/>
        <v>#REF!</v>
      </c>
      <c r="R36" s="2" t="e">
        <f t="shared" si="56"/>
        <v>#REF!</v>
      </c>
      <c r="S36" s="2" t="e">
        <f t="shared" ref="S36:T36" si="59">ROUND(S17*0.8,)</f>
        <v>#REF!</v>
      </c>
      <c r="T36" s="2" t="e">
        <f t="shared" si="59"/>
        <v>#REF!</v>
      </c>
      <c r="U36" s="2" t="e">
        <f t="shared" si="56"/>
        <v>#REF!</v>
      </c>
      <c r="V36" s="2" t="e">
        <f t="shared" ref="V36" si="60">ROUND(V17*0.8,)</f>
        <v>#REF!</v>
      </c>
      <c r="W36" s="2" t="e">
        <f t="shared" si="56"/>
        <v>#REF!</v>
      </c>
      <c r="X36" s="2" t="e">
        <f t="shared" si="56"/>
        <v>#REF!</v>
      </c>
      <c r="Y36" s="2" t="e">
        <f t="shared" si="56"/>
        <v>#REF!</v>
      </c>
      <c r="Z36" s="2" t="e">
        <f t="shared" si="56"/>
        <v>#REF!</v>
      </c>
      <c r="AA36" s="2" t="e">
        <f t="shared" si="56"/>
        <v>#REF!</v>
      </c>
      <c r="AB36" s="2" t="e">
        <f t="shared" si="56"/>
        <v>#REF!</v>
      </c>
      <c r="AC36" s="2" t="e">
        <f t="shared" si="56"/>
        <v>#REF!</v>
      </c>
      <c r="AD36" s="2" t="e">
        <f t="shared" si="56"/>
        <v>#REF!</v>
      </c>
      <c r="AE36" s="2" t="e">
        <f t="shared" si="56"/>
        <v>#REF!</v>
      </c>
      <c r="AF36" s="2" t="e">
        <f t="shared" si="56"/>
        <v>#REF!</v>
      </c>
      <c r="AG36" s="2" t="e">
        <f t="shared" si="56"/>
        <v>#REF!</v>
      </c>
      <c r="AH36" s="2" t="e">
        <f t="shared" ref="AH36:AM36" si="61">ROUND(AH17*0.8,)</f>
        <v>#REF!</v>
      </c>
      <c r="AI36" s="2" t="e">
        <f t="shared" si="61"/>
        <v>#REF!</v>
      </c>
      <c r="AJ36" s="2" t="e">
        <f t="shared" si="61"/>
        <v>#REF!</v>
      </c>
      <c r="AK36" s="2" t="e">
        <f t="shared" si="61"/>
        <v>#REF!</v>
      </c>
      <c r="AL36" s="2" t="e">
        <f t="shared" si="61"/>
        <v>#REF!</v>
      </c>
      <c r="AM36" s="2" t="e">
        <f t="shared" si="61"/>
        <v>#REF!</v>
      </c>
      <c r="AN36" s="2" t="e">
        <f t="shared" ref="AN36:AP36" si="62">ROUND(AN17*0.8,)</f>
        <v>#REF!</v>
      </c>
      <c r="AO36" s="2" t="e">
        <f t="shared" si="62"/>
        <v>#REF!</v>
      </c>
      <c r="AP36" s="2" t="e">
        <f t="shared" si="62"/>
        <v>#REF!</v>
      </c>
    </row>
    <row r="37" spans="1:42" ht="10.7" customHeight="1" x14ac:dyDescent="0.2">
      <c r="A37" s="3">
        <v>2</v>
      </c>
      <c r="B37" s="2" t="e">
        <f t="shared" ref="B37:AG37" si="63">ROUND(B18*0.8,)</f>
        <v>#REF!</v>
      </c>
      <c r="C37" s="2" t="e">
        <f t="shared" si="63"/>
        <v>#REF!</v>
      </c>
      <c r="D37" s="2" t="e">
        <f t="shared" si="63"/>
        <v>#REF!</v>
      </c>
      <c r="E37" s="2" t="e">
        <f t="shared" si="63"/>
        <v>#REF!</v>
      </c>
      <c r="F37" s="2" t="e">
        <f t="shared" si="63"/>
        <v>#REF!</v>
      </c>
      <c r="G37" s="2" t="e">
        <f t="shared" si="63"/>
        <v>#REF!</v>
      </c>
      <c r="H37" s="2" t="e">
        <f t="shared" si="63"/>
        <v>#REF!</v>
      </c>
      <c r="I37" s="2" t="e">
        <f t="shared" si="63"/>
        <v>#REF!</v>
      </c>
      <c r="J37" s="2" t="e">
        <f t="shared" si="63"/>
        <v>#REF!</v>
      </c>
      <c r="K37" s="2" t="e">
        <f t="shared" si="63"/>
        <v>#REF!</v>
      </c>
      <c r="L37" s="2" t="e">
        <f t="shared" ref="L37" si="64">ROUND(L18*0.8,)</f>
        <v>#REF!</v>
      </c>
      <c r="M37" s="2" t="e">
        <f t="shared" si="63"/>
        <v>#REF!</v>
      </c>
      <c r="N37" s="2" t="e">
        <f t="shared" si="63"/>
        <v>#REF!</v>
      </c>
      <c r="O37" s="2" t="e">
        <f t="shared" ref="O37" si="65">ROUND(O18*0.8,)</f>
        <v>#REF!</v>
      </c>
      <c r="P37" s="2" t="e">
        <f t="shared" si="63"/>
        <v>#REF!</v>
      </c>
      <c r="Q37" s="2" t="e">
        <f t="shared" si="63"/>
        <v>#REF!</v>
      </c>
      <c r="R37" s="2" t="e">
        <f t="shared" si="63"/>
        <v>#REF!</v>
      </c>
      <c r="S37" s="2" t="e">
        <f t="shared" ref="S37:T37" si="66">ROUND(S18*0.8,)</f>
        <v>#REF!</v>
      </c>
      <c r="T37" s="2" t="e">
        <f t="shared" si="66"/>
        <v>#REF!</v>
      </c>
      <c r="U37" s="2" t="e">
        <f t="shared" si="63"/>
        <v>#REF!</v>
      </c>
      <c r="V37" s="2" t="e">
        <f t="shared" ref="V37" si="67">ROUND(V18*0.8,)</f>
        <v>#REF!</v>
      </c>
      <c r="W37" s="2" t="e">
        <f t="shared" si="63"/>
        <v>#REF!</v>
      </c>
      <c r="X37" s="2" t="e">
        <f t="shared" si="63"/>
        <v>#REF!</v>
      </c>
      <c r="Y37" s="2" t="e">
        <f t="shared" si="63"/>
        <v>#REF!</v>
      </c>
      <c r="Z37" s="2" t="e">
        <f t="shared" si="63"/>
        <v>#REF!</v>
      </c>
      <c r="AA37" s="2" t="e">
        <f t="shared" si="63"/>
        <v>#REF!</v>
      </c>
      <c r="AB37" s="2" t="e">
        <f t="shared" si="63"/>
        <v>#REF!</v>
      </c>
      <c r="AC37" s="2" t="e">
        <f t="shared" si="63"/>
        <v>#REF!</v>
      </c>
      <c r="AD37" s="2" t="e">
        <f t="shared" si="63"/>
        <v>#REF!</v>
      </c>
      <c r="AE37" s="2" t="e">
        <f t="shared" si="63"/>
        <v>#REF!</v>
      </c>
      <c r="AF37" s="2" t="e">
        <f t="shared" si="63"/>
        <v>#REF!</v>
      </c>
      <c r="AG37" s="2" t="e">
        <f t="shared" si="63"/>
        <v>#REF!</v>
      </c>
      <c r="AH37" s="2" t="e">
        <f t="shared" ref="AH37:AM37" si="68">ROUND(AH18*0.8,)</f>
        <v>#REF!</v>
      </c>
      <c r="AI37" s="2" t="e">
        <f t="shared" si="68"/>
        <v>#REF!</v>
      </c>
      <c r="AJ37" s="2" t="e">
        <f t="shared" si="68"/>
        <v>#REF!</v>
      </c>
      <c r="AK37" s="2" t="e">
        <f t="shared" si="68"/>
        <v>#REF!</v>
      </c>
      <c r="AL37" s="2" t="e">
        <f t="shared" si="68"/>
        <v>#REF!</v>
      </c>
      <c r="AM37" s="2" t="e">
        <f t="shared" si="68"/>
        <v>#REF!</v>
      </c>
      <c r="AN37" s="2" t="e">
        <f t="shared" ref="AN37:AP37" si="69">ROUND(AN18*0.8,)</f>
        <v>#REF!</v>
      </c>
      <c r="AO37" s="2" t="e">
        <f t="shared" si="69"/>
        <v>#REF!</v>
      </c>
      <c r="AP37" s="2" t="e">
        <f t="shared" si="69"/>
        <v>#REF!</v>
      </c>
    </row>
    <row r="38" spans="1:42" ht="10.7" customHeight="1" x14ac:dyDescent="0.2">
      <c r="A38" s="2" t="s">
        <v>92</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0.7" customHeight="1" x14ac:dyDescent="0.2">
      <c r="A39" s="3">
        <v>1</v>
      </c>
      <c r="B39" s="2" t="e">
        <f t="shared" ref="B39:AG39" si="70">ROUND(B20*0.8,)</f>
        <v>#REF!</v>
      </c>
      <c r="C39" s="2" t="e">
        <f t="shared" si="70"/>
        <v>#REF!</v>
      </c>
      <c r="D39" s="2" t="e">
        <f t="shared" si="70"/>
        <v>#REF!</v>
      </c>
      <c r="E39" s="2" t="e">
        <f t="shared" si="70"/>
        <v>#REF!</v>
      </c>
      <c r="F39" s="2" t="e">
        <f t="shared" si="70"/>
        <v>#REF!</v>
      </c>
      <c r="G39" s="2" t="e">
        <f t="shared" si="70"/>
        <v>#REF!</v>
      </c>
      <c r="H39" s="2" t="e">
        <f t="shared" si="70"/>
        <v>#REF!</v>
      </c>
      <c r="I39" s="2" t="e">
        <f t="shared" si="70"/>
        <v>#REF!</v>
      </c>
      <c r="J39" s="2" t="e">
        <f t="shared" si="70"/>
        <v>#REF!</v>
      </c>
      <c r="K39" s="2" t="e">
        <f t="shared" si="70"/>
        <v>#REF!</v>
      </c>
      <c r="L39" s="2" t="e">
        <f t="shared" ref="L39" si="71">ROUND(L20*0.8,)</f>
        <v>#REF!</v>
      </c>
      <c r="M39" s="2" t="e">
        <f t="shared" si="70"/>
        <v>#REF!</v>
      </c>
      <c r="N39" s="2" t="e">
        <f t="shared" si="70"/>
        <v>#REF!</v>
      </c>
      <c r="O39" s="2" t="e">
        <f t="shared" ref="O39" si="72">ROUND(O20*0.8,)</f>
        <v>#REF!</v>
      </c>
      <c r="P39" s="2" t="e">
        <f t="shared" si="70"/>
        <v>#REF!</v>
      </c>
      <c r="Q39" s="2" t="e">
        <f t="shared" si="70"/>
        <v>#REF!</v>
      </c>
      <c r="R39" s="2" t="e">
        <f t="shared" si="70"/>
        <v>#REF!</v>
      </c>
      <c r="S39" s="2" t="e">
        <f t="shared" ref="S39:T39" si="73">ROUND(S20*0.8,)</f>
        <v>#REF!</v>
      </c>
      <c r="T39" s="2" t="e">
        <f t="shared" si="73"/>
        <v>#REF!</v>
      </c>
      <c r="U39" s="2" t="e">
        <f t="shared" si="70"/>
        <v>#REF!</v>
      </c>
      <c r="V39" s="2" t="e">
        <f t="shared" ref="V39" si="74">ROUND(V20*0.8,)</f>
        <v>#REF!</v>
      </c>
      <c r="W39" s="2" t="e">
        <f t="shared" si="70"/>
        <v>#REF!</v>
      </c>
      <c r="X39" s="2" t="e">
        <f t="shared" si="70"/>
        <v>#REF!</v>
      </c>
      <c r="Y39" s="2" t="e">
        <f t="shared" si="70"/>
        <v>#REF!</v>
      </c>
      <c r="Z39" s="2" t="e">
        <f t="shared" si="70"/>
        <v>#REF!</v>
      </c>
      <c r="AA39" s="2" t="e">
        <f t="shared" si="70"/>
        <v>#REF!</v>
      </c>
      <c r="AB39" s="2" t="e">
        <f t="shared" si="70"/>
        <v>#REF!</v>
      </c>
      <c r="AC39" s="2" t="e">
        <f t="shared" si="70"/>
        <v>#REF!</v>
      </c>
      <c r="AD39" s="2" t="e">
        <f t="shared" si="70"/>
        <v>#REF!</v>
      </c>
      <c r="AE39" s="2" t="e">
        <f t="shared" si="70"/>
        <v>#REF!</v>
      </c>
      <c r="AF39" s="2" t="e">
        <f t="shared" si="70"/>
        <v>#REF!</v>
      </c>
      <c r="AG39" s="2" t="e">
        <f t="shared" si="70"/>
        <v>#REF!</v>
      </c>
      <c r="AH39" s="2" t="e">
        <f t="shared" ref="AH39:AM39" si="75">ROUND(AH20*0.8,)</f>
        <v>#REF!</v>
      </c>
      <c r="AI39" s="2" t="e">
        <f t="shared" si="75"/>
        <v>#REF!</v>
      </c>
      <c r="AJ39" s="2" t="e">
        <f t="shared" si="75"/>
        <v>#REF!</v>
      </c>
      <c r="AK39" s="2" t="e">
        <f t="shared" si="75"/>
        <v>#REF!</v>
      </c>
      <c r="AL39" s="2" t="e">
        <f t="shared" si="75"/>
        <v>#REF!</v>
      </c>
      <c r="AM39" s="2" t="e">
        <f t="shared" si="75"/>
        <v>#REF!</v>
      </c>
      <c r="AN39" s="2" t="e">
        <f t="shared" ref="AN39:AP39" si="76">ROUND(AN20*0.8,)</f>
        <v>#REF!</v>
      </c>
      <c r="AO39" s="2" t="e">
        <f t="shared" si="76"/>
        <v>#REF!</v>
      </c>
      <c r="AP39" s="2" t="e">
        <f t="shared" si="76"/>
        <v>#REF!</v>
      </c>
    </row>
    <row r="40" spans="1:42" ht="10.7" customHeight="1" x14ac:dyDescent="0.2">
      <c r="A40" s="3">
        <v>2</v>
      </c>
      <c r="B40" s="2" t="e">
        <f t="shared" ref="B40:AG40" si="77">ROUND(B21*0.8,)</f>
        <v>#REF!</v>
      </c>
      <c r="C40" s="2" t="e">
        <f t="shared" si="77"/>
        <v>#REF!</v>
      </c>
      <c r="D40" s="2" t="e">
        <f t="shared" si="77"/>
        <v>#REF!</v>
      </c>
      <c r="E40" s="2" t="e">
        <f t="shared" si="77"/>
        <v>#REF!</v>
      </c>
      <c r="F40" s="2" t="e">
        <f t="shared" si="77"/>
        <v>#REF!</v>
      </c>
      <c r="G40" s="2" t="e">
        <f t="shared" si="77"/>
        <v>#REF!</v>
      </c>
      <c r="H40" s="2" t="e">
        <f t="shared" si="77"/>
        <v>#REF!</v>
      </c>
      <c r="I40" s="2" t="e">
        <f t="shared" si="77"/>
        <v>#REF!</v>
      </c>
      <c r="J40" s="2" t="e">
        <f t="shared" si="77"/>
        <v>#REF!</v>
      </c>
      <c r="K40" s="2" t="e">
        <f t="shared" si="77"/>
        <v>#REF!</v>
      </c>
      <c r="L40" s="2" t="e">
        <f t="shared" ref="L40" si="78">ROUND(L21*0.8,)</f>
        <v>#REF!</v>
      </c>
      <c r="M40" s="2" t="e">
        <f t="shared" si="77"/>
        <v>#REF!</v>
      </c>
      <c r="N40" s="2" t="e">
        <f t="shared" si="77"/>
        <v>#REF!</v>
      </c>
      <c r="O40" s="2" t="e">
        <f t="shared" ref="O40" si="79">ROUND(O21*0.8,)</f>
        <v>#REF!</v>
      </c>
      <c r="P40" s="2" t="e">
        <f t="shared" si="77"/>
        <v>#REF!</v>
      </c>
      <c r="Q40" s="2" t="e">
        <f t="shared" si="77"/>
        <v>#REF!</v>
      </c>
      <c r="R40" s="2" t="e">
        <f t="shared" si="77"/>
        <v>#REF!</v>
      </c>
      <c r="S40" s="2" t="e">
        <f t="shared" ref="S40:T40" si="80">ROUND(S21*0.8,)</f>
        <v>#REF!</v>
      </c>
      <c r="T40" s="2" t="e">
        <f t="shared" si="80"/>
        <v>#REF!</v>
      </c>
      <c r="U40" s="2" t="e">
        <f t="shared" si="77"/>
        <v>#REF!</v>
      </c>
      <c r="V40" s="2" t="e">
        <f t="shared" ref="V40" si="81">ROUND(V21*0.8,)</f>
        <v>#REF!</v>
      </c>
      <c r="W40" s="2" t="e">
        <f t="shared" si="77"/>
        <v>#REF!</v>
      </c>
      <c r="X40" s="2" t="e">
        <f t="shared" si="77"/>
        <v>#REF!</v>
      </c>
      <c r="Y40" s="2" t="e">
        <f t="shared" si="77"/>
        <v>#REF!</v>
      </c>
      <c r="Z40" s="2" t="e">
        <f t="shared" si="77"/>
        <v>#REF!</v>
      </c>
      <c r="AA40" s="2" t="e">
        <f t="shared" si="77"/>
        <v>#REF!</v>
      </c>
      <c r="AB40" s="2" t="e">
        <f t="shared" si="77"/>
        <v>#REF!</v>
      </c>
      <c r="AC40" s="2" t="e">
        <f t="shared" si="77"/>
        <v>#REF!</v>
      </c>
      <c r="AD40" s="2" t="e">
        <f t="shared" si="77"/>
        <v>#REF!</v>
      </c>
      <c r="AE40" s="2" t="e">
        <f t="shared" si="77"/>
        <v>#REF!</v>
      </c>
      <c r="AF40" s="2" t="e">
        <f t="shared" si="77"/>
        <v>#REF!</v>
      </c>
      <c r="AG40" s="2" t="e">
        <f t="shared" si="77"/>
        <v>#REF!</v>
      </c>
      <c r="AH40" s="2" t="e">
        <f t="shared" ref="AH40:AM40" si="82">ROUND(AH21*0.8,)</f>
        <v>#REF!</v>
      </c>
      <c r="AI40" s="2" t="e">
        <f t="shared" si="82"/>
        <v>#REF!</v>
      </c>
      <c r="AJ40" s="2" t="e">
        <f t="shared" si="82"/>
        <v>#REF!</v>
      </c>
      <c r="AK40" s="2" t="e">
        <f t="shared" si="82"/>
        <v>#REF!</v>
      </c>
      <c r="AL40" s="2" t="e">
        <f t="shared" si="82"/>
        <v>#REF!</v>
      </c>
      <c r="AM40" s="2" t="e">
        <f t="shared" si="82"/>
        <v>#REF!</v>
      </c>
      <c r="AN40" s="2" t="e">
        <f t="shared" ref="AN40:AP40" si="83">ROUND(AN21*0.8,)</f>
        <v>#REF!</v>
      </c>
      <c r="AO40" s="2" t="e">
        <f t="shared" si="83"/>
        <v>#REF!</v>
      </c>
      <c r="AP40" s="2" t="e">
        <f t="shared" si="83"/>
        <v>#REF!</v>
      </c>
    </row>
    <row r="41" spans="1:42" ht="11.45" customHeight="1"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2" spans="1:42" x14ac:dyDescent="0.2">
      <c r="A42" s="36" t="s">
        <v>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x14ac:dyDescent="0.2">
      <c r="A43" s="20" t="s">
        <v>4</v>
      </c>
    </row>
    <row r="44" spans="1:42" x14ac:dyDescent="0.2">
      <c r="A44" s="20" t="s">
        <v>5</v>
      </c>
    </row>
    <row r="45" spans="1:42" ht="12" customHeight="1" x14ac:dyDescent="0.2">
      <c r="A45" s="21" t="s">
        <v>6</v>
      </c>
    </row>
    <row r="46" spans="1:42" x14ac:dyDescent="0.2">
      <c r="A46" s="42" t="s">
        <v>75</v>
      </c>
    </row>
    <row r="47" spans="1:42" ht="10.7" customHeight="1" thickBot="1" x14ac:dyDescent="0.25">
      <c r="A47" s="20"/>
    </row>
    <row r="48" spans="1:42" ht="22.5" customHeight="1" thickBot="1" x14ac:dyDescent="0.25">
      <c r="A48" s="35" t="s">
        <v>8</v>
      </c>
    </row>
    <row r="49" spans="1:1" ht="60.75" thickBot="1" x14ac:dyDescent="0.25">
      <c r="A49" s="91" t="s">
        <v>106</v>
      </c>
    </row>
  </sheetData>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43"/>
  <sheetViews>
    <sheetView topLeftCell="A7" zoomScaleNormal="100" workbookViewId="0">
      <pane xSplit="1" topLeftCell="B1" activePane="topRight" state="frozen"/>
      <selection pane="topRight" activeCell="B24" sqref="B24:BZ34"/>
    </sheetView>
  </sheetViews>
  <sheetFormatPr defaultColWidth="8.5703125" defaultRowHeight="12" x14ac:dyDescent="0.2"/>
  <cols>
    <col min="1" max="1" width="84.140625" style="1" customWidth="1"/>
    <col min="2" max="78" width="9.85546875" style="1" bestFit="1" customWidth="1"/>
    <col min="79" max="16384" width="8.5703125" style="1"/>
  </cols>
  <sheetData>
    <row r="1" spans="1:78" ht="10.7" customHeight="1" x14ac:dyDescent="0.2">
      <c r="A1" s="9" t="s">
        <v>14</v>
      </c>
    </row>
    <row r="2" spans="1:78" ht="10.7" customHeight="1" x14ac:dyDescent="0.2">
      <c r="A2" s="19" t="s">
        <v>10</v>
      </c>
    </row>
    <row r="3" spans="1:78" ht="10.7" customHeight="1" x14ac:dyDescent="0.2">
      <c r="A3" s="10"/>
    </row>
    <row r="4" spans="1:78" ht="36" customHeight="1" x14ac:dyDescent="0.2">
      <c r="A4" s="31" t="s">
        <v>1</v>
      </c>
    </row>
    <row r="5" spans="1:78"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c r="AZ5" s="47" t="e">
        <f>'C завтраками| Bed and breakfast'!#REF!</f>
        <v>#REF!</v>
      </c>
      <c r="BA5" s="47" t="e">
        <f>'C завтраками| Bed and breakfast'!#REF!</f>
        <v>#REF!</v>
      </c>
      <c r="BB5" s="47" t="e">
        <f>'C завтраками| Bed and breakfast'!#REF!</f>
        <v>#REF!</v>
      </c>
      <c r="BC5" s="47" t="e">
        <f>'C завтраками| Bed and breakfast'!#REF!</f>
        <v>#REF!</v>
      </c>
      <c r="BD5" s="47" t="e">
        <f>'C завтраками| Bed and breakfast'!#REF!</f>
        <v>#REF!</v>
      </c>
      <c r="BE5" s="47" t="e">
        <f>'C завтраками| Bed and breakfast'!#REF!</f>
        <v>#REF!</v>
      </c>
      <c r="BF5" s="47" t="e">
        <f>'C завтраками| Bed and breakfast'!#REF!</f>
        <v>#REF!</v>
      </c>
      <c r="BG5" s="47" t="e">
        <f>'C завтраками| Bed and breakfast'!#REF!</f>
        <v>#REF!</v>
      </c>
      <c r="BH5" s="47" t="e">
        <f>'C завтраками| Bed and breakfast'!#REF!</f>
        <v>#REF!</v>
      </c>
      <c r="BI5" s="47" t="e">
        <f>'C завтраками| Bed and breakfast'!#REF!</f>
        <v>#REF!</v>
      </c>
      <c r="BJ5" s="47" t="e">
        <f>'C завтраками| Bed and breakfast'!#REF!</f>
        <v>#REF!</v>
      </c>
      <c r="BK5" s="47" t="e">
        <f>'C завтраками| Bed and breakfast'!#REF!</f>
        <v>#REF!</v>
      </c>
      <c r="BL5" s="47" t="e">
        <f>'C завтраками| Bed and breakfast'!#REF!</f>
        <v>#REF!</v>
      </c>
      <c r="BM5" s="47" t="e">
        <f>'C завтраками| Bed and breakfast'!#REF!</f>
        <v>#REF!</v>
      </c>
      <c r="BN5" s="47" t="e">
        <f>'C завтраками| Bed and breakfast'!#REF!</f>
        <v>#REF!</v>
      </c>
      <c r="BO5" s="47" t="e">
        <f>'C завтраками| Bed and breakfast'!#REF!</f>
        <v>#REF!</v>
      </c>
      <c r="BP5" s="47" t="e">
        <f>'C завтраками| Bed and breakfast'!#REF!</f>
        <v>#REF!</v>
      </c>
      <c r="BQ5" s="47" t="e">
        <f>'C завтраками| Bed and breakfast'!#REF!</f>
        <v>#REF!</v>
      </c>
      <c r="BR5" s="47" t="e">
        <f>'C завтраками| Bed and breakfast'!#REF!</f>
        <v>#REF!</v>
      </c>
      <c r="BS5" s="47" t="e">
        <f>'C завтраками| Bed and breakfast'!#REF!</f>
        <v>#REF!</v>
      </c>
      <c r="BT5" s="47" t="e">
        <f>'C завтраками| Bed and breakfast'!#REF!</f>
        <v>#REF!</v>
      </c>
      <c r="BU5" s="47" t="e">
        <f>'C завтраками| Bed and breakfast'!#REF!</f>
        <v>#REF!</v>
      </c>
      <c r="BV5" s="47" t="e">
        <f>'C завтраками| Bed and breakfast'!#REF!</f>
        <v>#REF!</v>
      </c>
      <c r="BW5" s="47" t="e">
        <f>'C завтраками| Bed and breakfast'!#REF!</f>
        <v>#REF!</v>
      </c>
      <c r="BX5" s="47" t="e">
        <f>'C завтраками| Bed and breakfast'!#REF!</f>
        <v>#REF!</v>
      </c>
      <c r="BY5" s="47" t="e">
        <f>'C завтраками| Bed and breakfast'!#REF!</f>
        <v>#REF!</v>
      </c>
      <c r="BZ5" s="47" t="e">
        <f>'C завтраками| Bed and breakfast'!#REF!</f>
        <v>#REF!</v>
      </c>
    </row>
    <row r="6" spans="1:78"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c r="AZ6" s="47" t="e">
        <f>'C завтраками| Bed and breakfast'!#REF!</f>
        <v>#REF!</v>
      </c>
      <c r="BA6" s="47" t="e">
        <f>'C завтраками| Bed and breakfast'!#REF!</f>
        <v>#REF!</v>
      </c>
      <c r="BB6" s="47" t="e">
        <f>'C завтраками| Bed and breakfast'!#REF!</f>
        <v>#REF!</v>
      </c>
      <c r="BC6" s="47" t="e">
        <f>'C завтраками| Bed and breakfast'!#REF!</f>
        <v>#REF!</v>
      </c>
      <c r="BD6" s="47" t="e">
        <f>'C завтраками| Bed and breakfast'!#REF!</f>
        <v>#REF!</v>
      </c>
      <c r="BE6" s="47" t="e">
        <f>'C завтраками| Bed and breakfast'!#REF!</f>
        <v>#REF!</v>
      </c>
      <c r="BF6" s="47" t="e">
        <f>'C завтраками| Bed and breakfast'!#REF!</f>
        <v>#REF!</v>
      </c>
      <c r="BG6" s="47" t="e">
        <f>'C завтраками| Bed and breakfast'!#REF!</f>
        <v>#REF!</v>
      </c>
      <c r="BH6" s="47" t="e">
        <f>'C завтраками| Bed and breakfast'!#REF!</f>
        <v>#REF!</v>
      </c>
      <c r="BI6" s="47" t="e">
        <f>'C завтраками| Bed and breakfast'!#REF!</f>
        <v>#REF!</v>
      </c>
      <c r="BJ6" s="47" t="e">
        <f>'C завтраками| Bed and breakfast'!#REF!</f>
        <v>#REF!</v>
      </c>
      <c r="BK6" s="47" t="e">
        <f>'C завтраками| Bed and breakfast'!#REF!</f>
        <v>#REF!</v>
      </c>
      <c r="BL6" s="47" t="e">
        <f>'C завтраками| Bed and breakfast'!#REF!</f>
        <v>#REF!</v>
      </c>
      <c r="BM6" s="47" t="e">
        <f>'C завтраками| Bed and breakfast'!#REF!</f>
        <v>#REF!</v>
      </c>
      <c r="BN6" s="47" t="e">
        <f>'C завтраками| Bed and breakfast'!#REF!</f>
        <v>#REF!</v>
      </c>
      <c r="BO6" s="47" t="e">
        <f>'C завтраками| Bed and breakfast'!#REF!</f>
        <v>#REF!</v>
      </c>
      <c r="BP6" s="47" t="e">
        <f>'C завтраками| Bed and breakfast'!#REF!</f>
        <v>#REF!</v>
      </c>
      <c r="BQ6" s="47" t="e">
        <f>'C завтраками| Bed and breakfast'!#REF!</f>
        <v>#REF!</v>
      </c>
      <c r="BR6" s="47" t="e">
        <f>'C завтраками| Bed and breakfast'!#REF!</f>
        <v>#REF!</v>
      </c>
      <c r="BS6" s="47" t="e">
        <f>'C завтраками| Bed and breakfast'!#REF!</f>
        <v>#REF!</v>
      </c>
      <c r="BT6" s="47" t="e">
        <f>'C завтраками| Bed and breakfast'!#REF!</f>
        <v>#REF!</v>
      </c>
      <c r="BU6" s="47" t="e">
        <f>'C завтраками| Bed and breakfast'!#REF!</f>
        <v>#REF!</v>
      </c>
      <c r="BV6" s="47" t="e">
        <f>'C завтраками| Bed and breakfast'!#REF!</f>
        <v>#REF!</v>
      </c>
      <c r="BW6" s="47" t="e">
        <f>'C завтраками| Bed and breakfast'!#REF!</f>
        <v>#REF!</v>
      </c>
      <c r="BX6" s="47" t="e">
        <f>'C завтраками| Bed and breakfast'!#REF!</f>
        <v>#REF!</v>
      </c>
      <c r="BY6" s="47" t="e">
        <f>'C завтраками| Bed and breakfast'!#REF!</f>
        <v>#REF!</v>
      </c>
      <c r="BZ6" s="47" t="e">
        <f>'C завтраками| Bed and breakfast'!#REF!</f>
        <v>#REF!</v>
      </c>
    </row>
    <row r="7" spans="1:78"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row>
    <row r="8" spans="1:78"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c r="AQ8" s="2" t="e">
        <f>'C завтраками| Bed and breakfast'!#REF!</f>
        <v>#REF!</v>
      </c>
      <c r="AR8" s="2" t="e">
        <f>'C завтраками| Bed and breakfast'!#REF!</f>
        <v>#REF!</v>
      </c>
      <c r="AS8" s="2" t="e">
        <f>'C завтраками| Bed and breakfast'!#REF!</f>
        <v>#REF!</v>
      </c>
      <c r="AT8" s="2" t="e">
        <f>'C завтраками| Bed and breakfast'!#REF!</f>
        <v>#REF!</v>
      </c>
      <c r="AU8" s="2" t="e">
        <f>'C завтраками| Bed and breakfast'!#REF!</f>
        <v>#REF!</v>
      </c>
      <c r="AV8" s="2" t="e">
        <f>'C завтраками| Bed and breakfast'!#REF!</f>
        <v>#REF!</v>
      </c>
      <c r="AW8" s="2" t="e">
        <f>'C завтраками| Bed and breakfast'!#REF!</f>
        <v>#REF!</v>
      </c>
      <c r="AX8" s="2" t="e">
        <f>'C завтраками| Bed and breakfast'!#REF!</f>
        <v>#REF!</v>
      </c>
      <c r="AY8" s="2" t="e">
        <f>'C завтраками| Bed and breakfast'!#REF!</f>
        <v>#REF!</v>
      </c>
      <c r="AZ8" s="2" t="e">
        <f>'C завтраками| Bed and breakfast'!#REF!</f>
        <v>#REF!</v>
      </c>
      <c r="BA8" s="2" t="e">
        <f>'C завтраками| Bed and breakfast'!#REF!</f>
        <v>#REF!</v>
      </c>
      <c r="BB8" s="2" t="e">
        <f>'C завтраками| Bed and breakfast'!#REF!</f>
        <v>#REF!</v>
      </c>
      <c r="BC8" s="2" t="e">
        <f>'C завтраками| Bed and breakfast'!#REF!</f>
        <v>#REF!</v>
      </c>
      <c r="BD8" s="2" t="e">
        <f>'C завтраками| Bed and breakfast'!#REF!</f>
        <v>#REF!</v>
      </c>
      <c r="BE8" s="2" t="e">
        <f>'C завтраками| Bed and breakfast'!#REF!</f>
        <v>#REF!</v>
      </c>
      <c r="BF8" s="2" t="e">
        <f>'C завтраками| Bed and breakfast'!#REF!</f>
        <v>#REF!</v>
      </c>
      <c r="BG8" s="2" t="e">
        <f>'C завтраками| Bed and breakfast'!#REF!</f>
        <v>#REF!</v>
      </c>
      <c r="BH8" s="2" t="e">
        <f>'C завтраками| Bed and breakfast'!#REF!</f>
        <v>#REF!</v>
      </c>
      <c r="BI8" s="2" t="e">
        <f>'C завтраками| Bed and breakfast'!#REF!</f>
        <v>#REF!</v>
      </c>
      <c r="BJ8" s="2" t="e">
        <f>'C завтраками| Bed and breakfast'!#REF!</f>
        <v>#REF!</v>
      </c>
      <c r="BK8" s="2" t="e">
        <f>'C завтраками| Bed and breakfast'!#REF!</f>
        <v>#REF!</v>
      </c>
      <c r="BL8" s="2" t="e">
        <f>'C завтраками| Bed and breakfast'!#REF!</f>
        <v>#REF!</v>
      </c>
      <c r="BM8" s="2" t="e">
        <f>'C завтраками| Bed and breakfast'!#REF!</f>
        <v>#REF!</v>
      </c>
      <c r="BN8" s="2" t="e">
        <f>'C завтраками| Bed and breakfast'!#REF!</f>
        <v>#REF!</v>
      </c>
      <c r="BO8" s="2" t="e">
        <f>'C завтраками| Bed and breakfast'!#REF!</f>
        <v>#REF!</v>
      </c>
      <c r="BP8" s="2" t="e">
        <f>'C завтраками| Bed and breakfast'!#REF!</f>
        <v>#REF!</v>
      </c>
      <c r="BQ8" s="2" t="e">
        <f>'C завтраками| Bed and breakfast'!#REF!</f>
        <v>#REF!</v>
      </c>
      <c r="BR8" s="2" t="e">
        <f>'C завтраками| Bed and breakfast'!#REF!</f>
        <v>#REF!</v>
      </c>
      <c r="BS8" s="2" t="e">
        <f>'C завтраками| Bed and breakfast'!#REF!</f>
        <v>#REF!</v>
      </c>
      <c r="BT8" s="2" t="e">
        <f>'C завтраками| Bed and breakfast'!#REF!</f>
        <v>#REF!</v>
      </c>
      <c r="BU8" s="2" t="e">
        <f>'C завтраками| Bed and breakfast'!#REF!</f>
        <v>#REF!</v>
      </c>
      <c r="BV8" s="2" t="e">
        <f>'C завтраками| Bed and breakfast'!#REF!</f>
        <v>#REF!</v>
      </c>
      <c r="BW8" s="2" t="e">
        <f>'C завтраками| Bed and breakfast'!#REF!</f>
        <v>#REF!</v>
      </c>
      <c r="BX8" s="2" t="e">
        <f>'C завтраками| Bed and breakfast'!#REF!</f>
        <v>#REF!</v>
      </c>
      <c r="BY8" s="2" t="e">
        <f>'C завтраками| Bed and breakfast'!#REF!</f>
        <v>#REF!</v>
      </c>
      <c r="BZ8" s="2" t="e">
        <f>'C завтраками| Bed and breakfast'!#REF!</f>
        <v>#REF!</v>
      </c>
    </row>
    <row r="9" spans="1:78"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c r="AQ9" s="2" t="e">
        <f>'C завтраками| Bed and breakfast'!#REF!</f>
        <v>#REF!</v>
      </c>
      <c r="AR9" s="2" t="e">
        <f>'C завтраками| Bed and breakfast'!#REF!</f>
        <v>#REF!</v>
      </c>
      <c r="AS9" s="2" t="e">
        <f>'C завтраками| Bed and breakfast'!#REF!</f>
        <v>#REF!</v>
      </c>
      <c r="AT9" s="2" t="e">
        <f>'C завтраками| Bed and breakfast'!#REF!</f>
        <v>#REF!</v>
      </c>
      <c r="AU9" s="2" t="e">
        <f>'C завтраками| Bed and breakfast'!#REF!</f>
        <v>#REF!</v>
      </c>
      <c r="AV9" s="2" t="e">
        <f>'C завтраками| Bed and breakfast'!#REF!</f>
        <v>#REF!</v>
      </c>
      <c r="AW9" s="2" t="e">
        <f>'C завтраками| Bed and breakfast'!#REF!</f>
        <v>#REF!</v>
      </c>
      <c r="AX9" s="2" t="e">
        <f>'C завтраками| Bed and breakfast'!#REF!</f>
        <v>#REF!</v>
      </c>
      <c r="AY9" s="2" t="e">
        <f>'C завтраками| Bed and breakfast'!#REF!</f>
        <v>#REF!</v>
      </c>
      <c r="AZ9" s="2" t="e">
        <f>'C завтраками| Bed and breakfast'!#REF!</f>
        <v>#REF!</v>
      </c>
      <c r="BA9" s="2" t="e">
        <f>'C завтраками| Bed and breakfast'!#REF!</f>
        <v>#REF!</v>
      </c>
      <c r="BB9" s="2" t="e">
        <f>'C завтраками| Bed and breakfast'!#REF!</f>
        <v>#REF!</v>
      </c>
      <c r="BC9" s="2" t="e">
        <f>'C завтраками| Bed and breakfast'!#REF!</f>
        <v>#REF!</v>
      </c>
      <c r="BD9" s="2" t="e">
        <f>'C завтраками| Bed and breakfast'!#REF!</f>
        <v>#REF!</v>
      </c>
      <c r="BE9" s="2" t="e">
        <f>'C завтраками| Bed and breakfast'!#REF!</f>
        <v>#REF!</v>
      </c>
      <c r="BF9" s="2" t="e">
        <f>'C завтраками| Bed and breakfast'!#REF!</f>
        <v>#REF!</v>
      </c>
      <c r="BG9" s="2" t="e">
        <f>'C завтраками| Bed and breakfast'!#REF!</f>
        <v>#REF!</v>
      </c>
      <c r="BH9" s="2" t="e">
        <f>'C завтраками| Bed and breakfast'!#REF!</f>
        <v>#REF!</v>
      </c>
      <c r="BI9" s="2" t="e">
        <f>'C завтраками| Bed and breakfast'!#REF!</f>
        <v>#REF!</v>
      </c>
      <c r="BJ9" s="2" t="e">
        <f>'C завтраками| Bed and breakfast'!#REF!</f>
        <v>#REF!</v>
      </c>
      <c r="BK9" s="2" t="e">
        <f>'C завтраками| Bed and breakfast'!#REF!</f>
        <v>#REF!</v>
      </c>
      <c r="BL9" s="2" t="e">
        <f>'C завтраками| Bed and breakfast'!#REF!</f>
        <v>#REF!</v>
      </c>
      <c r="BM9" s="2" t="e">
        <f>'C завтраками| Bed and breakfast'!#REF!</f>
        <v>#REF!</v>
      </c>
      <c r="BN9" s="2" t="e">
        <f>'C завтраками| Bed and breakfast'!#REF!</f>
        <v>#REF!</v>
      </c>
      <c r="BO9" s="2" t="e">
        <f>'C завтраками| Bed and breakfast'!#REF!</f>
        <v>#REF!</v>
      </c>
      <c r="BP9" s="2" t="e">
        <f>'C завтраками| Bed and breakfast'!#REF!</f>
        <v>#REF!</v>
      </c>
      <c r="BQ9" s="2" t="e">
        <f>'C завтраками| Bed and breakfast'!#REF!</f>
        <v>#REF!</v>
      </c>
      <c r="BR9" s="2" t="e">
        <f>'C завтраками| Bed and breakfast'!#REF!</f>
        <v>#REF!</v>
      </c>
      <c r="BS9" s="2" t="e">
        <f>'C завтраками| Bed and breakfast'!#REF!</f>
        <v>#REF!</v>
      </c>
      <c r="BT9" s="2" t="e">
        <f>'C завтраками| Bed and breakfast'!#REF!</f>
        <v>#REF!</v>
      </c>
      <c r="BU9" s="2" t="e">
        <f>'C завтраками| Bed and breakfast'!#REF!</f>
        <v>#REF!</v>
      </c>
      <c r="BV9" s="2" t="e">
        <f>'C завтраками| Bed and breakfast'!#REF!</f>
        <v>#REF!</v>
      </c>
      <c r="BW9" s="2" t="e">
        <f>'C завтраками| Bed and breakfast'!#REF!</f>
        <v>#REF!</v>
      </c>
      <c r="BX9" s="2" t="e">
        <f>'C завтраками| Bed and breakfast'!#REF!</f>
        <v>#REF!</v>
      </c>
      <c r="BY9" s="2" t="e">
        <f>'C завтраками| Bed and breakfast'!#REF!</f>
        <v>#REF!</v>
      </c>
      <c r="BZ9" s="2" t="e">
        <f>'C завтраками| Bed and breakfast'!#REF!</f>
        <v>#REF!</v>
      </c>
    </row>
    <row r="10" spans="1:78" ht="10.7" customHeight="1" x14ac:dyDescent="0.2">
      <c r="A10" s="5" t="s">
        <v>12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78"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c r="AQ11" s="2" t="e">
        <f>'C завтраками| Bed and breakfast'!#REF!</f>
        <v>#REF!</v>
      </c>
      <c r="AR11" s="2" t="e">
        <f>'C завтраками| Bed and breakfast'!#REF!</f>
        <v>#REF!</v>
      </c>
      <c r="AS11" s="2" t="e">
        <f>'C завтраками| Bed and breakfast'!#REF!</f>
        <v>#REF!</v>
      </c>
      <c r="AT11" s="2" t="e">
        <f>'C завтраками| Bed and breakfast'!#REF!</f>
        <v>#REF!</v>
      </c>
      <c r="AU11" s="2" t="e">
        <f>'C завтраками| Bed and breakfast'!#REF!</f>
        <v>#REF!</v>
      </c>
      <c r="AV11" s="2" t="e">
        <f>'C завтраками| Bed and breakfast'!#REF!</f>
        <v>#REF!</v>
      </c>
      <c r="AW11" s="2" t="e">
        <f>'C завтраками| Bed and breakfast'!#REF!</f>
        <v>#REF!</v>
      </c>
      <c r="AX11" s="2" t="e">
        <f>'C завтраками| Bed and breakfast'!#REF!</f>
        <v>#REF!</v>
      </c>
      <c r="AY11" s="2" t="e">
        <f>'C завтраками| Bed and breakfast'!#REF!</f>
        <v>#REF!</v>
      </c>
      <c r="AZ11" s="2" t="e">
        <f>'C завтраками| Bed and breakfast'!#REF!</f>
        <v>#REF!</v>
      </c>
      <c r="BA11" s="2" t="e">
        <f>'C завтраками| Bed and breakfast'!#REF!</f>
        <v>#REF!</v>
      </c>
      <c r="BB11" s="2" t="e">
        <f>'C завтраками| Bed and breakfast'!#REF!</f>
        <v>#REF!</v>
      </c>
      <c r="BC11" s="2" t="e">
        <f>'C завтраками| Bed and breakfast'!#REF!</f>
        <v>#REF!</v>
      </c>
      <c r="BD11" s="2" t="e">
        <f>'C завтраками| Bed and breakfast'!#REF!</f>
        <v>#REF!</v>
      </c>
      <c r="BE11" s="2" t="e">
        <f>'C завтраками| Bed and breakfast'!#REF!</f>
        <v>#REF!</v>
      </c>
      <c r="BF11" s="2" t="e">
        <f>'C завтраками| Bed and breakfast'!#REF!</f>
        <v>#REF!</v>
      </c>
      <c r="BG11" s="2" t="e">
        <f>'C завтраками| Bed and breakfast'!#REF!</f>
        <v>#REF!</v>
      </c>
      <c r="BH11" s="2" t="e">
        <f>'C завтраками| Bed and breakfast'!#REF!</f>
        <v>#REF!</v>
      </c>
      <c r="BI11" s="2" t="e">
        <f>'C завтраками| Bed and breakfast'!#REF!</f>
        <v>#REF!</v>
      </c>
      <c r="BJ11" s="2" t="e">
        <f>'C завтраками| Bed and breakfast'!#REF!</f>
        <v>#REF!</v>
      </c>
      <c r="BK11" s="2" t="e">
        <f>'C завтраками| Bed and breakfast'!#REF!</f>
        <v>#REF!</v>
      </c>
      <c r="BL11" s="2" t="e">
        <f>'C завтраками| Bed and breakfast'!#REF!</f>
        <v>#REF!</v>
      </c>
      <c r="BM11" s="2" t="e">
        <f>'C завтраками| Bed and breakfast'!#REF!</f>
        <v>#REF!</v>
      </c>
      <c r="BN11" s="2" t="e">
        <f>'C завтраками| Bed and breakfast'!#REF!</f>
        <v>#REF!</v>
      </c>
      <c r="BO11" s="2" t="e">
        <f>'C завтраками| Bed and breakfast'!#REF!</f>
        <v>#REF!</v>
      </c>
      <c r="BP11" s="2" t="e">
        <f>'C завтраками| Bed and breakfast'!#REF!</f>
        <v>#REF!</v>
      </c>
      <c r="BQ11" s="2" t="e">
        <f>'C завтраками| Bed and breakfast'!#REF!</f>
        <v>#REF!</v>
      </c>
      <c r="BR11" s="2" t="e">
        <f>'C завтраками| Bed and breakfast'!#REF!</f>
        <v>#REF!</v>
      </c>
      <c r="BS11" s="2" t="e">
        <f>'C завтраками| Bed and breakfast'!#REF!</f>
        <v>#REF!</v>
      </c>
      <c r="BT11" s="2" t="e">
        <f>'C завтраками| Bed and breakfast'!#REF!</f>
        <v>#REF!</v>
      </c>
      <c r="BU11" s="2" t="e">
        <f>'C завтраками| Bed and breakfast'!#REF!</f>
        <v>#REF!</v>
      </c>
      <c r="BV11" s="2" t="e">
        <f>'C завтраками| Bed and breakfast'!#REF!</f>
        <v>#REF!</v>
      </c>
      <c r="BW11" s="2" t="e">
        <f>'C завтраками| Bed and breakfast'!#REF!</f>
        <v>#REF!</v>
      </c>
      <c r="BX11" s="2" t="e">
        <f>'C завтраками| Bed and breakfast'!#REF!</f>
        <v>#REF!</v>
      </c>
      <c r="BY11" s="2" t="e">
        <f>'C завтраками| Bed and breakfast'!#REF!</f>
        <v>#REF!</v>
      </c>
      <c r="BZ11" s="2" t="e">
        <f>'C завтраками| Bed and breakfast'!#REF!</f>
        <v>#REF!</v>
      </c>
    </row>
    <row r="12" spans="1:78"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c r="AQ12" s="2" t="e">
        <f>'C завтраками| Bed and breakfast'!#REF!</f>
        <v>#REF!</v>
      </c>
      <c r="AR12" s="2" t="e">
        <f>'C завтраками| Bed and breakfast'!#REF!</f>
        <v>#REF!</v>
      </c>
      <c r="AS12" s="2" t="e">
        <f>'C завтраками| Bed and breakfast'!#REF!</f>
        <v>#REF!</v>
      </c>
      <c r="AT12" s="2" t="e">
        <f>'C завтраками| Bed and breakfast'!#REF!</f>
        <v>#REF!</v>
      </c>
      <c r="AU12" s="2" t="e">
        <f>'C завтраками| Bed and breakfast'!#REF!</f>
        <v>#REF!</v>
      </c>
      <c r="AV12" s="2" t="e">
        <f>'C завтраками| Bed and breakfast'!#REF!</f>
        <v>#REF!</v>
      </c>
      <c r="AW12" s="2" t="e">
        <f>'C завтраками| Bed and breakfast'!#REF!</f>
        <v>#REF!</v>
      </c>
      <c r="AX12" s="2" t="e">
        <f>'C завтраками| Bed and breakfast'!#REF!</f>
        <v>#REF!</v>
      </c>
      <c r="AY12" s="2" t="e">
        <f>'C завтраками| Bed and breakfast'!#REF!</f>
        <v>#REF!</v>
      </c>
      <c r="AZ12" s="2" t="e">
        <f>'C завтраками| Bed and breakfast'!#REF!</f>
        <v>#REF!</v>
      </c>
      <c r="BA12" s="2" t="e">
        <f>'C завтраками| Bed and breakfast'!#REF!</f>
        <v>#REF!</v>
      </c>
      <c r="BB12" s="2" t="e">
        <f>'C завтраками| Bed and breakfast'!#REF!</f>
        <v>#REF!</v>
      </c>
      <c r="BC12" s="2" t="e">
        <f>'C завтраками| Bed and breakfast'!#REF!</f>
        <v>#REF!</v>
      </c>
      <c r="BD12" s="2" t="e">
        <f>'C завтраками| Bed and breakfast'!#REF!</f>
        <v>#REF!</v>
      </c>
      <c r="BE12" s="2" t="e">
        <f>'C завтраками| Bed and breakfast'!#REF!</f>
        <v>#REF!</v>
      </c>
      <c r="BF12" s="2" t="e">
        <f>'C завтраками| Bed and breakfast'!#REF!</f>
        <v>#REF!</v>
      </c>
      <c r="BG12" s="2" t="e">
        <f>'C завтраками| Bed and breakfast'!#REF!</f>
        <v>#REF!</v>
      </c>
      <c r="BH12" s="2" t="e">
        <f>'C завтраками| Bed and breakfast'!#REF!</f>
        <v>#REF!</v>
      </c>
      <c r="BI12" s="2" t="e">
        <f>'C завтраками| Bed and breakfast'!#REF!</f>
        <v>#REF!</v>
      </c>
      <c r="BJ12" s="2" t="e">
        <f>'C завтраками| Bed and breakfast'!#REF!</f>
        <v>#REF!</v>
      </c>
      <c r="BK12" s="2" t="e">
        <f>'C завтраками| Bed and breakfast'!#REF!</f>
        <v>#REF!</v>
      </c>
      <c r="BL12" s="2" t="e">
        <f>'C завтраками| Bed and breakfast'!#REF!</f>
        <v>#REF!</v>
      </c>
      <c r="BM12" s="2" t="e">
        <f>'C завтраками| Bed and breakfast'!#REF!</f>
        <v>#REF!</v>
      </c>
      <c r="BN12" s="2" t="e">
        <f>'C завтраками| Bed and breakfast'!#REF!</f>
        <v>#REF!</v>
      </c>
      <c r="BO12" s="2" t="e">
        <f>'C завтраками| Bed and breakfast'!#REF!</f>
        <v>#REF!</v>
      </c>
      <c r="BP12" s="2" t="e">
        <f>'C завтраками| Bed and breakfast'!#REF!</f>
        <v>#REF!</v>
      </c>
      <c r="BQ12" s="2" t="e">
        <f>'C завтраками| Bed and breakfast'!#REF!</f>
        <v>#REF!</v>
      </c>
      <c r="BR12" s="2" t="e">
        <f>'C завтраками| Bed and breakfast'!#REF!</f>
        <v>#REF!</v>
      </c>
      <c r="BS12" s="2" t="e">
        <f>'C завтраками| Bed and breakfast'!#REF!</f>
        <v>#REF!</v>
      </c>
      <c r="BT12" s="2" t="e">
        <f>'C завтраками| Bed and breakfast'!#REF!</f>
        <v>#REF!</v>
      </c>
      <c r="BU12" s="2" t="e">
        <f>'C завтраками| Bed and breakfast'!#REF!</f>
        <v>#REF!</v>
      </c>
      <c r="BV12" s="2" t="e">
        <f>'C завтраками| Bed and breakfast'!#REF!</f>
        <v>#REF!</v>
      </c>
      <c r="BW12" s="2" t="e">
        <f>'C завтраками| Bed and breakfast'!#REF!</f>
        <v>#REF!</v>
      </c>
      <c r="BX12" s="2" t="e">
        <f>'C завтраками| Bed and breakfast'!#REF!</f>
        <v>#REF!</v>
      </c>
      <c r="BY12" s="2" t="e">
        <f>'C завтраками| Bed and breakfast'!#REF!</f>
        <v>#REF!</v>
      </c>
      <c r="BZ12" s="2" t="e">
        <f>'C завтраками| Bed and breakfast'!#REF!</f>
        <v>#REF!</v>
      </c>
    </row>
    <row r="13" spans="1:78" ht="10.7" customHeight="1" x14ac:dyDescent="0.2">
      <c r="A13" s="4" t="s">
        <v>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row>
    <row r="14" spans="1:78"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c r="AQ14" s="2" t="e">
        <f>'C завтраками| Bed and breakfast'!#REF!</f>
        <v>#REF!</v>
      </c>
      <c r="AR14" s="2" t="e">
        <f>'C завтраками| Bed and breakfast'!#REF!</f>
        <v>#REF!</v>
      </c>
      <c r="AS14" s="2" t="e">
        <f>'C завтраками| Bed and breakfast'!#REF!</f>
        <v>#REF!</v>
      </c>
      <c r="AT14" s="2" t="e">
        <f>'C завтраками| Bed and breakfast'!#REF!</f>
        <v>#REF!</v>
      </c>
      <c r="AU14" s="2" t="e">
        <f>'C завтраками| Bed and breakfast'!#REF!</f>
        <v>#REF!</v>
      </c>
      <c r="AV14" s="2" t="e">
        <f>'C завтраками| Bed and breakfast'!#REF!</f>
        <v>#REF!</v>
      </c>
      <c r="AW14" s="2" t="e">
        <f>'C завтраками| Bed and breakfast'!#REF!</f>
        <v>#REF!</v>
      </c>
      <c r="AX14" s="2" t="e">
        <f>'C завтраками| Bed and breakfast'!#REF!</f>
        <v>#REF!</v>
      </c>
      <c r="AY14" s="2" t="e">
        <f>'C завтраками| Bed and breakfast'!#REF!</f>
        <v>#REF!</v>
      </c>
      <c r="AZ14" s="2" t="e">
        <f>'C завтраками| Bed and breakfast'!#REF!</f>
        <v>#REF!</v>
      </c>
      <c r="BA14" s="2" t="e">
        <f>'C завтраками| Bed and breakfast'!#REF!</f>
        <v>#REF!</v>
      </c>
      <c r="BB14" s="2" t="e">
        <f>'C завтраками| Bed and breakfast'!#REF!</f>
        <v>#REF!</v>
      </c>
      <c r="BC14" s="2" t="e">
        <f>'C завтраками| Bed and breakfast'!#REF!</f>
        <v>#REF!</v>
      </c>
      <c r="BD14" s="2" t="e">
        <f>'C завтраками| Bed and breakfast'!#REF!</f>
        <v>#REF!</v>
      </c>
      <c r="BE14" s="2" t="e">
        <f>'C завтраками| Bed and breakfast'!#REF!</f>
        <v>#REF!</v>
      </c>
      <c r="BF14" s="2" t="e">
        <f>'C завтраками| Bed and breakfast'!#REF!</f>
        <v>#REF!</v>
      </c>
      <c r="BG14" s="2" t="e">
        <f>'C завтраками| Bed and breakfast'!#REF!</f>
        <v>#REF!</v>
      </c>
      <c r="BH14" s="2" t="e">
        <f>'C завтраками| Bed and breakfast'!#REF!</f>
        <v>#REF!</v>
      </c>
      <c r="BI14" s="2" t="e">
        <f>'C завтраками| Bed and breakfast'!#REF!</f>
        <v>#REF!</v>
      </c>
      <c r="BJ14" s="2" t="e">
        <f>'C завтраками| Bed and breakfast'!#REF!</f>
        <v>#REF!</v>
      </c>
      <c r="BK14" s="2" t="e">
        <f>'C завтраками| Bed and breakfast'!#REF!</f>
        <v>#REF!</v>
      </c>
      <c r="BL14" s="2" t="e">
        <f>'C завтраками| Bed and breakfast'!#REF!</f>
        <v>#REF!</v>
      </c>
      <c r="BM14" s="2" t="e">
        <f>'C завтраками| Bed and breakfast'!#REF!</f>
        <v>#REF!</v>
      </c>
      <c r="BN14" s="2" t="e">
        <f>'C завтраками| Bed and breakfast'!#REF!</f>
        <v>#REF!</v>
      </c>
      <c r="BO14" s="2" t="e">
        <f>'C завтраками| Bed and breakfast'!#REF!</f>
        <v>#REF!</v>
      </c>
      <c r="BP14" s="2" t="e">
        <f>'C завтраками| Bed and breakfast'!#REF!</f>
        <v>#REF!</v>
      </c>
      <c r="BQ14" s="2" t="e">
        <f>'C завтраками| Bed and breakfast'!#REF!</f>
        <v>#REF!</v>
      </c>
      <c r="BR14" s="2" t="e">
        <f>'C завтраками| Bed and breakfast'!#REF!</f>
        <v>#REF!</v>
      </c>
      <c r="BS14" s="2" t="e">
        <f>'C завтраками| Bed and breakfast'!#REF!</f>
        <v>#REF!</v>
      </c>
      <c r="BT14" s="2" t="e">
        <f>'C завтраками| Bed and breakfast'!#REF!</f>
        <v>#REF!</v>
      </c>
      <c r="BU14" s="2" t="e">
        <f>'C завтраками| Bed and breakfast'!#REF!</f>
        <v>#REF!</v>
      </c>
      <c r="BV14" s="2" t="e">
        <f>'C завтраками| Bed and breakfast'!#REF!</f>
        <v>#REF!</v>
      </c>
      <c r="BW14" s="2" t="e">
        <f>'C завтраками| Bed and breakfast'!#REF!</f>
        <v>#REF!</v>
      </c>
      <c r="BX14" s="2" t="e">
        <f>'C завтраками| Bed and breakfast'!#REF!</f>
        <v>#REF!</v>
      </c>
      <c r="BY14" s="2" t="e">
        <f>'C завтраками| Bed and breakfast'!#REF!</f>
        <v>#REF!</v>
      </c>
      <c r="BZ14" s="2" t="e">
        <f>'C завтраками| Bed and breakfast'!#REF!</f>
        <v>#REF!</v>
      </c>
    </row>
    <row r="15" spans="1:78"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c r="AQ15" s="2" t="e">
        <f>'C завтраками| Bed and breakfast'!#REF!</f>
        <v>#REF!</v>
      </c>
      <c r="AR15" s="2" t="e">
        <f>'C завтраками| Bed and breakfast'!#REF!</f>
        <v>#REF!</v>
      </c>
      <c r="AS15" s="2" t="e">
        <f>'C завтраками| Bed and breakfast'!#REF!</f>
        <v>#REF!</v>
      </c>
      <c r="AT15" s="2" t="e">
        <f>'C завтраками| Bed and breakfast'!#REF!</f>
        <v>#REF!</v>
      </c>
      <c r="AU15" s="2" t="e">
        <f>'C завтраками| Bed and breakfast'!#REF!</f>
        <v>#REF!</v>
      </c>
      <c r="AV15" s="2" t="e">
        <f>'C завтраками| Bed and breakfast'!#REF!</f>
        <v>#REF!</v>
      </c>
      <c r="AW15" s="2" t="e">
        <f>'C завтраками| Bed and breakfast'!#REF!</f>
        <v>#REF!</v>
      </c>
      <c r="AX15" s="2" t="e">
        <f>'C завтраками| Bed and breakfast'!#REF!</f>
        <v>#REF!</v>
      </c>
      <c r="AY15" s="2" t="e">
        <f>'C завтраками| Bed and breakfast'!#REF!</f>
        <v>#REF!</v>
      </c>
      <c r="AZ15" s="2" t="e">
        <f>'C завтраками| Bed and breakfast'!#REF!</f>
        <v>#REF!</v>
      </c>
      <c r="BA15" s="2" t="e">
        <f>'C завтраками| Bed and breakfast'!#REF!</f>
        <v>#REF!</v>
      </c>
      <c r="BB15" s="2" t="e">
        <f>'C завтраками| Bed and breakfast'!#REF!</f>
        <v>#REF!</v>
      </c>
      <c r="BC15" s="2" t="e">
        <f>'C завтраками| Bed and breakfast'!#REF!</f>
        <v>#REF!</v>
      </c>
      <c r="BD15" s="2" t="e">
        <f>'C завтраками| Bed and breakfast'!#REF!</f>
        <v>#REF!</v>
      </c>
      <c r="BE15" s="2" t="e">
        <f>'C завтраками| Bed and breakfast'!#REF!</f>
        <v>#REF!</v>
      </c>
      <c r="BF15" s="2" t="e">
        <f>'C завтраками| Bed and breakfast'!#REF!</f>
        <v>#REF!</v>
      </c>
      <c r="BG15" s="2" t="e">
        <f>'C завтраками| Bed and breakfast'!#REF!</f>
        <v>#REF!</v>
      </c>
      <c r="BH15" s="2" t="e">
        <f>'C завтраками| Bed and breakfast'!#REF!</f>
        <v>#REF!</v>
      </c>
      <c r="BI15" s="2" t="e">
        <f>'C завтраками| Bed and breakfast'!#REF!</f>
        <v>#REF!</v>
      </c>
      <c r="BJ15" s="2" t="e">
        <f>'C завтраками| Bed and breakfast'!#REF!</f>
        <v>#REF!</v>
      </c>
      <c r="BK15" s="2" t="e">
        <f>'C завтраками| Bed and breakfast'!#REF!</f>
        <v>#REF!</v>
      </c>
      <c r="BL15" s="2" t="e">
        <f>'C завтраками| Bed and breakfast'!#REF!</f>
        <v>#REF!</v>
      </c>
      <c r="BM15" s="2" t="e">
        <f>'C завтраками| Bed and breakfast'!#REF!</f>
        <v>#REF!</v>
      </c>
      <c r="BN15" s="2" t="e">
        <f>'C завтраками| Bed and breakfast'!#REF!</f>
        <v>#REF!</v>
      </c>
      <c r="BO15" s="2" t="e">
        <f>'C завтраками| Bed and breakfast'!#REF!</f>
        <v>#REF!</v>
      </c>
      <c r="BP15" s="2" t="e">
        <f>'C завтраками| Bed and breakfast'!#REF!</f>
        <v>#REF!</v>
      </c>
      <c r="BQ15" s="2" t="e">
        <f>'C завтраками| Bed and breakfast'!#REF!</f>
        <v>#REF!</v>
      </c>
      <c r="BR15" s="2" t="e">
        <f>'C завтраками| Bed and breakfast'!#REF!</f>
        <v>#REF!</v>
      </c>
      <c r="BS15" s="2" t="e">
        <f>'C завтраками| Bed and breakfast'!#REF!</f>
        <v>#REF!</v>
      </c>
      <c r="BT15" s="2" t="e">
        <f>'C завтраками| Bed and breakfast'!#REF!</f>
        <v>#REF!</v>
      </c>
      <c r="BU15" s="2" t="e">
        <f>'C завтраками| Bed and breakfast'!#REF!</f>
        <v>#REF!</v>
      </c>
      <c r="BV15" s="2" t="e">
        <f>'C завтраками| Bed and breakfast'!#REF!</f>
        <v>#REF!</v>
      </c>
      <c r="BW15" s="2" t="e">
        <f>'C завтраками| Bed and breakfast'!#REF!</f>
        <v>#REF!</v>
      </c>
      <c r="BX15" s="2" t="e">
        <f>'C завтраками| Bed and breakfast'!#REF!</f>
        <v>#REF!</v>
      </c>
      <c r="BY15" s="2" t="e">
        <f>'C завтраками| Bed and breakfast'!#REF!</f>
        <v>#REF!</v>
      </c>
      <c r="BZ15" s="2" t="e">
        <f>'C завтраками| Bed and breakfast'!#REF!</f>
        <v>#REF!</v>
      </c>
    </row>
    <row r="16" spans="1:78" ht="10.7" customHeight="1" x14ac:dyDescent="0.2">
      <c r="A16" s="2"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c r="AQ17" s="2" t="e">
        <f>'C завтраками| Bed and breakfast'!#REF!</f>
        <v>#REF!</v>
      </c>
      <c r="AR17" s="2" t="e">
        <f>'C завтраками| Bed and breakfast'!#REF!</f>
        <v>#REF!</v>
      </c>
      <c r="AS17" s="2" t="e">
        <f>'C завтраками| Bed and breakfast'!#REF!</f>
        <v>#REF!</v>
      </c>
      <c r="AT17" s="2" t="e">
        <f>'C завтраками| Bed and breakfast'!#REF!</f>
        <v>#REF!</v>
      </c>
      <c r="AU17" s="2" t="e">
        <f>'C завтраками| Bed and breakfast'!#REF!</f>
        <v>#REF!</v>
      </c>
      <c r="AV17" s="2" t="e">
        <f>'C завтраками| Bed and breakfast'!#REF!</f>
        <v>#REF!</v>
      </c>
      <c r="AW17" s="2" t="e">
        <f>'C завтраками| Bed and breakfast'!#REF!</f>
        <v>#REF!</v>
      </c>
      <c r="AX17" s="2" t="e">
        <f>'C завтраками| Bed and breakfast'!#REF!</f>
        <v>#REF!</v>
      </c>
      <c r="AY17" s="2" t="e">
        <f>'C завтраками| Bed and breakfast'!#REF!</f>
        <v>#REF!</v>
      </c>
      <c r="AZ17" s="2" t="e">
        <f>'C завтраками| Bed and breakfast'!#REF!</f>
        <v>#REF!</v>
      </c>
      <c r="BA17" s="2" t="e">
        <f>'C завтраками| Bed and breakfast'!#REF!</f>
        <v>#REF!</v>
      </c>
      <c r="BB17" s="2" t="e">
        <f>'C завтраками| Bed and breakfast'!#REF!</f>
        <v>#REF!</v>
      </c>
      <c r="BC17" s="2" t="e">
        <f>'C завтраками| Bed and breakfast'!#REF!</f>
        <v>#REF!</v>
      </c>
      <c r="BD17" s="2" t="e">
        <f>'C завтраками| Bed and breakfast'!#REF!</f>
        <v>#REF!</v>
      </c>
      <c r="BE17" s="2" t="e">
        <f>'C завтраками| Bed and breakfast'!#REF!</f>
        <v>#REF!</v>
      </c>
      <c r="BF17" s="2" t="e">
        <f>'C завтраками| Bed and breakfast'!#REF!</f>
        <v>#REF!</v>
      </c>
      <c r="BG17" s="2" t="e">
        <f>'C завтраками| Bed and breakfast'!#REF!</f>
        <v>#REF!</v>
      </c>
      <c r="BH17" s="2" t="e">
        <f>'C завтраками| Bed and breakfast'!#REF!</f>
        <v>#REF!</v>
      </c>
      <c r="BI17" s="2" t="e">
        <f>'C завтраками| Bed and breakfast'!#REF!</f>
        <v>#REF!</v>
      </c>
      <c r="BJ17" s="2" t="e">
        <f>'C завтраками| Bed and breakfast'!#REF!</f>
        <v>#REF!</v>
      </c>
      <c r="BK17" s="2" t="e">
        <f>'C завтраками| Bed and breakfast'!#REF!</f>
        <v>#REF!</v>
      </c>
      <c r="BL17" s="2" t="e">
        <f>'C завтраками| Bed and breakfast'!#REF!</f>
        <v>#REF!</v>
      </c>
      <c r="BM17" s="2" t="e">
        <f>'C завтраками| Bed and breakfast'!#REF!</f>
        <v>#REF!</v>
      </c>
      <c r="BN17" s="2" t="e">
        <f>'C завтраками| Bed and breakfast'!#REF!</f>
        <v>#REF!</v>
      </c>
      <c r="BO17" s="2" t="e">
        <f>'C завтраками| Bed and breakfast'!#REF!</f>
        <v>#REF!</v>
      </c>
      <c r="BP17" s="2" t="e">
        <f>'C завтраками| Bed and breakfast'!#REF!</f>
        <v>#REF!</v>
      </c>
      <c r="BQ17" s="2" t="e">
        <f>'C завтраками| Bed and breakfast'!#REF!</f>
        <v>#REF!</v>
      </c>
      <c r="BR17" s="2" t="e">
        <f>'C завтраками| Bed and breakfast'!#REF!</f>
        <v>#REF!</v>
      </c>
      <c r="BS17" s="2" t="e">
        <f>'C завтраками| Bed and breakfast'!#REF!</f>
        <v>#REF!</v>
      </c>
      <c r="BT17" s="2" t="e">
        <f>'C завтраками| Bed and breakfast'!#REF!</f>
        <v>#REF!</v>
      </c>
      <c r="BU17" s="2" t="e">
        <f>'C завтраками| Bed and breakfast'!#REF!</f>
        <v>#REF!</v>
      </c>
      <c r="BV17" s="2" t="e">
        <f>'C завтраками| Bed and breakfast'!#REF!</f>
        <v>#REF!</v>
      </c>
      <c r="BW17" s="2" t="e">
        <f>'C завтраками| Bed and breakfast'!#REF!</f>
        <v>#REF!</v>
      </c>
      <c r="BX17" s="2" t="e">
        <f>'C завтраками| Bed and breakfast'!#REF!</f>
        <v>#REF!</v>
      </c>
      <c r="BY17" s="2" t="e">
        <f>'C завтраками| Bed and breakfast'!#REF!</f>
        <v>#REF!</v>
      </c>
      <c r="BZ17" s="2" t="e">
        <f>'C завтраками| Bed and breakfast'!#REF!</f>
        <v>#REF!</v>
      </c>
    </row>
    <row r="18" spans="1:78"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c r="AQ18" s="2" t="e">
        <f>'C завтраками| Bed and breakfast'!#REF!</f>
        <v>#REF!</v>
      </c>
      <c r="AR18" s="2" t="e">
        <f>'C завтраками| Bed and breakfast'!#REF!</f>
        <v>#REF!</v>
      </c>
      <c r="AS18" s="2" t="e">
        <f>'C завтраками| Bed and breakfast'!#REF!</f>
        <v>#REF!</v>
      </c>
      <c r="AT18" s="2" t="e">
        <f>'C завтраками| Bed and breakfast'!#REF!</f>
        <v>#REF!</v>
      </c>
      <c r="AU18" s="2" t="e">
        <f>'C завтраками| Bed and breakfast'!#REF!</f>
        <v>#REF!</v>
      </c>
      <c r="AV18" s="2" t="e">
        <f>'C завтраками| Bed and breakfast'!#REF!</f>
        <v>#REF!</v>
      </c>
      <c r="AW18" s="2" t="e">
        <f>'C завтраками| Bed and breakfast'!#REF!</f>
        <v>#REF!</v>
      </c>
      <c r="AX18" s="2" t="e">
        <f>'C завтраками| Bed and breakfast'!#REF!</f>
        <v>#REF!</v>
      </c>
      <c r="AY18" s="2" t="e">
        <f>'C завтраками| Bed and breakfast'!#REF!</f>
        <v>#REF!</v>
      </c>
      <c r="AZ18" s="2" t="e">
        <f>'C завтраками| Bed and breakfast'!#REF!</f>
        <v>#REF!</v>
      </c>
      <c r="BA18" s="2" t="e">
        <f>'C завтраками| Bed and breakfast'!#REF!</f>
        <v>#REF!</v>
      </c>
      <c r="BB18" s="2" t="e">
        <f>'C завтраками| Bed and breakfast'!#REF!</f>
        <v>#REF!</v>
      </c>
      <c r="BC18" s="2" t="e">
        <f>'C завтраками| Bed and breakfast'!#REF!</f>
        <v>#REF!</v>
      </c>
      <c r="BD18" s="2" t="e">
        <f>'C завтраками| Bed and breakfast'!#REF!</f>
        <v>#REF!</v>
      </c>
      <c r="BE18" s="2" t="e">
        <f>'C завтраками| Bed and breakfast'!#REF!</f>
        <v>#REF!</v>
      </c>
      <c r="BF18" s="2" t="e">
        <f>'C завтраками| Bed and breakfast'!#REF!</f>
        <v>#REF!</v>
      </c>
      <c r="BG18" s="2" t="e">
        <f>'C завтраками| Bed and breakfast'!#REF!</f>
        <v>#REF!</v>
      </c>
      <c r="BH18" s="2" t="e">
        <f>'C завтраками| Bed and breakfast'!#REF!</f>
        <v>#REF!</v>
      </c>
      <c r="BI18" s="2" t="e">
        <f>'C завтраками| Bed and breakfast'!#REF!</f>
        <v>#REF!</v>
      </c>
      <c r="BJ18" s="2" t="e">
        <f>'C завтраками| Bed and breakfast'!#REF!</f>
        <v>#REF!</v>
      </c>
      <c r="BK18" s="2" t="e">
        <f>'C завтраками| Bed and breakfast'!#REF!</f>
        <v>#REF!</v>
      </c>
      <c r="BL18" s="2" t="e">
        <f>'C завтраками| Bed and breakfast'!#REF!</f>
        <v>#REF!</v>
      </c>
      <c r="BM18" s="2" t="e">
        <f>'C завтраками| Bed and breakfast'!#REF!</f>
        <v>#REF!</v>
      </c>
      <c r="BN18" s="2" t="e">
        <f>'C завтраками| Bed and breakfast'!#REF!</f>
        <v>#REF!</v>
      </c>
      <c r="BO18" s="2" t="e">
        <f>'C завтраками| Bed and breakfast'!#REF!</f>
        <v>#REF!</v>
      </c>
      <c r="BP18" s="2" t="e">
        <f>'C завтраками| Bed and breakfast'!#REF!</f>
        <v>#REF!</v>
      </c>
      <c r="BQ18" s="2" t="e">
        <f>'C завтраками| Bed and breakfast'!#REF!</f>
        <v>#REF!</v>
      </c>
      <c r="BR18" s="2" t="e">
        <f>'C завтраками| Bed and breakfast'!#REF!</f>
        <v>#REF!</v>
      </c>
      <c r="BS18" s="2" t="e">
        <f>'C завтраками| Bed and breakfast'!#REF!</f>
        <v>#REF!</v>
      </c>
      <c r="BT18" s="2" t="e">
        <f>'C завтраками| Bed and breakfast'!#REF!</f>
        <v>#REF!</v>
      </c>
      <c r="BU18" s="2" t="e">
        <f>'C завтраками| Bed and breakfast'!#REF!</f>
        <v>#REF!</v>
      </c>
      <c r="BV18" s="2" t="e">
        <f>'C завтраками| Bed and breakfast'!#REF!</f>
        <v>#REF!</v>
      </c>
      <c r="BW18" s="2" t="e">
        <f>'C завтраками| Bed and breakfast'!#REF!</f>
        <v>#REF!</v>
      </c>
      <c r="BX18" s="2" t="e">
        <f>'C завтраками| Bed and breakfast'!#REF!</f>
        <v>#REF!</v>
      </c>
      <c r="BY18" s="2" t="e">
        <f>'C завтраками| Bed and breakfast'!#REF!</f>
        <v>#REF!</v>
      </c>
      <c r="BZ18" s="2" t="e">
        <f>'C завтраками| Bed and breakfast'!#REF!</f>
        <v>#REF!</v>
      </c>
    </row>
    <row r="19" spans="1:78" ht="10.7"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row>
    <row r="20" spans="1:78" ht="30" customHeight="1" x14ac:dyDescent="0.2">
      <c r="A20" s="31" t="s">
        <v>2</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s="28" customFormat="1" ht="25.5" customHeight="1" x14ac:dyDescent="0.2">
      <c r="A21" s="27" t="s">
        <v>0</v>
      </c>
      <c r="B21" s="47" t="e">
        <f t="shared" ref="B21:BM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c r="AZ21" s="47" t="e">
        <f t="shared" si="0"/>
        <v>#REF!</v>
      </c>
      <c r="BA21" s="47" t="e">
        <f t="shared" si="0"/>
        <v>#REF!</v>
      </c>
      <c r="BB21" s="47" t="e">
        <f t="shared" si="0"/>
        <v>#REF!</v>
      </c>
      <c r="BC21" s="47" t="e">
        <f t="shared" si="0"/>
        <v>#REF!</v>
      </c>
      <c r="BD21" s="47" t="e">
        <f t="shared" si="0"/>
        <v>#REF!</v>
      </c>
      <c r="BE21" s="47" t="e">
        <f t="shared" si="0"/>
        <v>#REF!</v>
      </c>
      <c r="BF21" s="47" t="e">
        <f t="shared" si="0"/>
        <v>#REF!</v>
      </c>
      <c r="BG21" s="47" t="e">
        <f t="shared" si="0"/>
        <v>#REF!</v>
      </c>
      <c r="BH21" s="47" t="e">
        <f t="shared" si="0"/>
        <v>#REF!</v>
      </c>
      <c r="BI21" s="47" t="e">
        <f t="shared" si="0"/>
        <v>#REF!</v>
      </c>
      <c r="BJ21" s="47" t="e">
        <f t="shared" si="0"/>
        <v>#REF!</v>
      </c>
      <c r="BK21" s="47" t="e">
        <f t="shared" si="0"/>
        <v>#REF!</v>
      </c>
      <c r="BL21" s="47" t="e">
        <f t="shared" si="0"/>
        <v>#REF!</v>
      </c>
      <c r="BM21" s="47" t="e">
        <f t="shared" si="0"/>
        <v>#REF!</v>
      </c>
      <c r="BN21" s="47" t="e">
        <f t="shared" ref="BN21:BZ22" si="1">BN5</f>
        <v>#REF!</v>
      </c>
      <c r="BO21" s="47" t="e">
        <f t="shared" si="1"/>
        <v>#REF!</v>
      </c>
      <c r="BP21" s="47" t="e">
        <f t="shared" si="1"/>
        <v>#REF!</v>
      </c>
      <c r="BQ21" s="47" t="e">
        <f t="shared" si="1"/>
        <v>#REF!</v>
      </c>
      <c r="BR21" s="47" t="e">
        <f t="shared" si="1"/>
        <v>#REF!</v>
      </c>
      <c r="BS21" s="47" t="e">
        <f t="shared" si="1"/>
        <v>#REF!</v>
      </c>
      <c r="BT21" s="47" t="e">
        <f t="shared" si="1"/>
        <v>#REF!</v>
      </c>
      <c r="BU21" s="47" t="e">
        <f t="shared" si="1"/>
        <v>#REF!</v>
      </c>
      <c r="BV21" s="47" t="e">
        <f t="shared" si="1"/>
        <v>#REF!</v>
      </c>
      <c r="BW21" s="47" t="e">
        <f t="shared" si="1"/>
        <v>#REF!</v>
      </c>
      <c r="BX21" s="47" t="e">
        <f t="shared" si="1"/>
        <v>#REF!</v>
      </c>
      <c r="BY21" s="47" t="e">
        <f t="shared" si="1"/>
        <v>#REF!</v>
      </c>
      <c r="BZ21" s="47" t="e">
        <f t="shared" si="1"/>
        <v>#REF!</v>
      </c>
    </row>
    <row r="22" spans="1:78" s="28" customFormat="1" ht="25.5" customHeight="1" x14ac:dyDescent="0.2">
      <c r="A22" s="34"/>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c r="AZ22" s="47" t="e">
        <f t="shared" si="0"/>
        <v>#REF!</v>
      </c>
      <c r="BA22" s="47" t="e">
        <f t="shared" si="0"/>
        <v>#REF!</v>
      </c>
      <c r="BB22" s="47" t="e">
        <f t="shared" si="0"/>
        <v>#REF!</v>
      </c>
      <c r="BC22" s="47" t="e">
        <f t="shared" si="0"/>
        <v>#REF!</v>
      </c>
      <c r="BD22" s="47" t="e">
        <f t="shared" si="0"/>
        <v>#REF!</v>
      </c>
      <c r="BE22" s="47" t="e">
        <f t="shared" si="0"/>
        <v>#REF!</v>
      </c>
      <c r="BF22" s="47" t="e">
        <f t="shared" si="0"/>
        <v>#REF!</v>
      </c>
      <c r="BG22" s="47" t="e">
        <f t="shared" si="0"/>
        <v>#REF!</v>
      </c>
      <c r="BH22" s="47" t="e">
        <f t="shared" si="0"/>
        <v>#REF!</v>
      </c>
      <c r="BI22" s="47" t="e">
        <f t="shared" si="0"/>
        <v>#REF!</v>
      </c>
      <c r="BJ22" s="47" t="e">
        <f t="shared" si="0"/>
        <v>#REF!</v>
      </c>
      <c r="BK22" s="47" t="e">
        <f t="shared" si="0"/>
        <v>#REF!</v>
      </c>
      <c r="BL22" s="47" t="e">
        <f t="shared" si="0"/>
        <v>#REF!</v>
      </c>
      <c r="BM22" s="47" t="e">
        <f t="shared" si="0"/>
        <v>#REF!</v>
      </c>
      <c r="BN22" s="47" t="e">
        <f t="shared" si="1"/>
        <v>#REF!</v>
      </c>
      <c r="BO22" s="47" t="e">
        <f t="shared" si="1"/>
        <v>#REF!</v>
      </c>
      <c r="BP22" s="47" t="e">
        <f t="shared" si="1"/>
        <v>#REF!</v>
      </c>
      <c r="BQ22" s="47" t="e">
        <f t="shared" si="1"/>
        <v>#REF!</v>
      </c>
      <c r="BR22" s="47" t="e">
        <f t="shared" si="1"/>
        <v>#REF!</v>
      </c>
      <c r="BS22" s="47" t="e">
        <f t="shared" si="1"/>
        <v>#REF!</v>
      </c>
      <c r="BT22" s="47" t="e">
        <f t="shared" si="1"/>
        <v>#REF!</v>
      </c>
      <c r="BU22" s="47" t="e">
        <f t="shared" si="1"/>
        <v>#REF!</v>
      </c>
      <c r="BV22" s="47" t="e">
        <f t="shared" si="1"/>
        <v>#REF!</v>
      </c>
      <c r="BW22" s="47" t="e">
        <f t="shared" si="1"/>
        <v>#REF!</v>
      </c>
      <c r="BX22" s="47" t="e">
        <f t="shared" si="1"/>
        <v>#REF!</v>
      </c>
      <c r="BY22" s="47" t="e">
        <f t="shared" si="1"/>
        <v>#REF!</v>
      </c>
      <c r="BZ22" s="47" t="e">
        <f t="shared" si="1"/>
        <v>#REF!</v>
      </c>
    </row>
    <row r="23" spans="1:78" s="13" customFormat="1" ht="10.7" customHeight="1" x14ac:dyDescent="0.2">
      <c r="A23" s="11" t="s">
        <v>11</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row>
    <row r="24" spans="1:78" ht="10.7" customHeight="1" x14ac:dyDescent="0.2">
      <c r="A24" s="3">
        <v>1</v>
      </c>
      <c r="B24" s="2" t="e">
        <f>ROUND(B8*0.8,)+25</f>
        <v>#REF!</v>
      </c>
      <c r="C24" s="2" t="e">
        <f t="shared" ref="C24:BN25" si="2">ROUND(C8*0.8,)+25</f>
        <v>#REF!</v>
      </c>
      <c r="D24" s="2" t="e">
        <f t="shared" si="2"/>
        <v>#REF!</v>
      </c>
      <c r="E24" s="2" t="e">
        <f t="shared" si="2"/>
        <v>#REF!</v>
      </c>
      <c r="F24" s="2" t="e">
        <f t="shared" si="2"/>
        <v>#REF!</v>
      </c>
      <c r="G24" s="2" t="e">
        <f t="shared" si="2"/>
        <v>#REF!</v>
      </c>
      <c r="H24" s="2" t="e">
        <f t="shared" si="2"/>
        <v>#REF!</v>
      </c>
      <c r="I24" s="2" t="e">
        <f t="shared" si="2"/>
        <v>#REF!</v>
      </c>
      <c r="J24" s="2" t="e">
        <f t="shared" si="2"/>
        <v>#REF!</v>
      </c>
      <c r="K24" s="2" t="e">
        <f t="shared" si="2"/>
        <v>#REF!</v>
      </c>
      <c r="L24" s="2" t="e">
        <f t="shared" si="2"/>
        <v>#REF!</v>
      </c>
      <c r="M24" s="2" t="e">
        <f t="shared" si="2"/>
        <v>#REF!</v>
      </c>
      <c r="N24" s="2" t="e">
        <f t="shared" si="2"/>
        <v>#REF!</v>
      </c>
      <c r="O24" s="2" t="e">
        <f t="shared" si="2"/>
        <v>#REF!</v>
      </c>
      <c r="P24" s="2" t="e">
        <f t="shared" si="2"/>
        <v>#REF!</v>
      </c>
      <c r="Q24" s="2" t="e">
        <f t="shared" si="2"/>
        <v>#REF!</v>
      </c>
      <c r="R24" s="2" t="e">
        <f t="shared" si="2"/>
        <v>#REF!</v>
      </c>
      <c r="S24" s="2" t="e">
        <f t="shared" si="2"/>
        <v>#REF!</v>
      </c>
      <c r="T24" s="2" t="e">
        <f t="shared" si="2"/>
        <v>#REF!</v>
      </c>
      <c r="U24" s="2" t="e">
        <f t="shared" si="2"/>
        <v>#REF!</v>
      </c>
      <c r="V24" s="2" t="e">
        <f t="shared" si="2"/>
        <v>#REF!</v>
      </c>
      <c r="W24" s="2" t="e">
        <f t="shared" si="2"/>
        <v>#REF!</v>
      </c>
      <c r="X24" s="2" t="e">
        <f t="shared" si="2"/>
        <v>#REF!</v>
      </c>
      <c r="Y24" s="2" t="e">
        <f t="shared" si="2"/>
        <v>#REF!</v>
      </c>
      <c r="Z24" s="2" t="e">
        <f t="shared" si="2"/>
        <v>#REF!</v>
      </c>
      <c r="AA24" s="2" t="e">
        <f t="shared" si="2"/>
        <v>#REF!</v>
      </c>
      <c r="AB24" s="2" t="e">
        <f t="shared" si="2"/>
        <v>#REF!</v>
      </c>
      <c r="AC24" s="2" t="e">
        <f t="shared" si="2"/>
        <v>#REF!</v>
      </c>
      <c r="AD24" s="2" t="e">
        <f t="shared" si="2"/>
        <v>#REF!</v>
      </c>
      <c r="AE24" s="2" t="e">
        <f t="shared" si="2"/>
        <v>#REF!</v>
      </c>
      <c r="AF24" s="2" t="e">
        <f t="shared" si="2"/>
        <v>#REF!</v>
      </c>
      <c r="AG24" s="2" t="e">
        <f t="shared" si="2"/>
        <v>#REF!</v>
      </c>
      <c r="AH24" s="2" t="e">
        <f t="shared" si="2"/>
        <v>#REF!</v>
      </c>
      <c r="AI24" s="2" t="e">
        <f t="shared" si="2"/>
        <v>#REF!</v>
      </c>
      <c r="AJ24" s="2" t="e">
        <f t="shared" si="2"/>
        <v>#REF!</v>
      </c>
      <c r="AK24" s="2" t="e">
        <f t="shared" si="2"/>
        <v>#REF!</v>
      </c>
      <c r="AL24" s="2" t="e">
        <f t="shared" si="2"/>
        <v>#REF!</v>
      </c>
      <c r="AM24" s="2" t="e">
        <f t="shared" si="2"/>
        <v>#REF!</v>
      </c>
      <c r="AN24" s="2" t="e">
        <f t="shared" si="2"/>
        <v>#REF!</v>
      </c>
      <c r="AO24" s="2" t="e">
        <f t="shared" si="2"/>
        <v>#REF!</v>
      </c>
      <c r="AP24" s="2" t="e">
        <f t="shared" si="2"/>
        <v>#REF!</v>
      </c>
      <c r="AQ24" s="2" t="e">
        <f t="shared" si="2"/>
        <v>#REF!</v>
      </c>
      <c r="AR24" s="2" t="e">
        <f t="shared" si="2"/>
        <v>#REF!</v>
      </c>
      <c r="AS24" s="2" t="e">
        <f t="shared" si="2"/>
        <v>#REF!</v>
      </c>
      <c r="AT24" s="2" t="e">
        <f t="shared" si="2"/>
        <v>#REF!</v>
      </c>
      <c r="AU24" s="2" t="e">
        <f t="shared" si="2"/>
        <v>#REF!</v>
      </c>
      <c r="AV24" s="2" t="e">
        <f t="shared" si="2"/>
        <v>#REF!</v>
      </c>
      <c r="AW24" s="2" t="e">
        <f t="shared" si="2"/>
        <v>#REF!</v>
      </c>
      <c r="AX24" s="2" t="e">
        <f t="shared" si="2"/>
        <v>#REF!</v>
      </c>
      <c r="AY24" s="2" t="e">
        <f t="shared" si="2"/>
        <v>#REF!</v>
      </c>
      <c r="AZ24" s="2" t="e">
        <f t="shared" si="2"/>
        <v>#REF!</v>
      </c>
      <c r="BA24" s="2" t="e">
        <f t="shared" si="2"/>
        <v>#REF!</v>
      </c>
      <c r="BB24" s="2" t="e">
        <f t="shared" si="2"/>
        <v>#REF!</v>
      </c>
      <c r="BC24" s="2" t="e">
        <f t="shared" si="2"/>
        <v>#REF!</v>
      </c>
      <c r="BD24" s="2" t="e">
        <f t="shared" si="2"/>
        <v>#REF!</v>
      </c>
      <c r="BE24" s="2" t="e">
        <f t="shared" si="2"/>
        <v>#REF!</v>
      </c>
      <c r="BF24" s="2" t="e">
        <f t="shared" si="2"/>
        <v>#REF!</v>
      </c>
      <c r="BG24" s="2" t="e">
        <f t="shared" si="2"/>
        <v>#REF!</v>
      </c>
      <c r="BH24" s="2" t="e">
        <f t="shared" si="2"/>
        <v>#REF!</v>
      </c>
      <c r="BI24" s="2" t="e">
        <f t="shared" si="2"/>
        <v>#REF!</v>
      </c>
      <c r="BJ24" s="2" t="e">
        <f t="shared" si="2"/>
        <v>#REF!</v>
      </c>
      <c r="BK24" s="2" t="e">
        <f t="shared" si="2"/>
        <v>#REF!</v>
      </c>
      <c r="BL24" s="2" t="e">
        <f t="shared" si="2"/>
        <v>#REF!</v>
      </c>
      <c r="BM24" s="2" t="e">
        <f t="shared" si="2"/>
        <v>#REF!</v>
      </c>
      <c r="BN24" s="2" t="e">
        <f t="shared" si="2"/>
        <v>#REF!</v>
      </c>
      <c r="BO24" s="2" t="e">
        <f t="shared" ref="BO24:BZ25" si="3">ROUND(BO8*0.8,)+25</f>
        <v>#REF!</v>
      </c>
      <c r="BP24" s="2" t="e">
        <f t="shared" si="3"/>
        <v>#REF!</v>
      </c>
      <c r="BQ24" s="2" t="e">
        <f t="shared" si="3"/>
        <v>#REF!</v>
      </c>
      <c r="BR24" s="2" t="e">
        <f t="shared" si="3"/>
        <v>#REF!</v>
      </c>
      <c r="BS24" s="2" t="e">
        <f t="shared" si="3"/>
        <v>#REF!</v>
      </c>
      <c r="BT24" s="2" t="e">
        <f t="shared" si="3"/>
        <v>#REF!</v>
      </c>
      <c r="BU24" s="2" t="e">
        <f t="shared" si="3"/>
        <v>#REF!</v>
      </c>
      <c r="BV24" s="2" t="e">
        <f t="shared" si="3"/>
        <v>#REF!</v>
      </c>
      <c r="BW24" s="2" t="e">
        <f t="shared" si="3"/>
        <v>#REF!</v>
      </c>
      <c r="BX24" s="2" t="e">
        <f t="shared" si="3"/>
        <v>#REF!</v>
      </c>
      <c r="BY24" s="2" t="e">
        <f t="shared" si="3"/>
        <v>#REF!</v>
      </c>
      <c r="BZ24" s="2" t="e">
        <f t="shared" si="3"/>
        <v>#REF!</v>
      </c>
    </row>
    <row r="25" spans="1:78" ht="10.7" customHeight="1" x14ac:dyDescent="0.2">
      <c r="A25" s="3">
        <v>2</v>
      </c>
      <c r="B25" s="2" t="e">
        <f t="shared" ref="B25:Q34" si="4">ROUND(B9*0.8,)+25</f>
        <v>#REF!</v>
      </c>
      <c r="C25" s="2" t="e">
        <f t="shared" si="4"/>
        <v>#REF!</v>
      </c>
      <c r="D25" s="2" t="e">
        <f t="shared" si="4"/>
        <v>#REF!</v>
      </c>
      <c r="E25" s="2" t="e">
        <f t="shared" si="4"/>
        <v>#REF!</v>
      </c>
      <c r="F25" s="2" t="e">
        <f t="shared" si="4"/>
        <v>#REF!</v>
      </c>
      <c r="G25" s="2" t="e">
        <f t="shared" si="4"/>
        <v>#REF!</v>
      </c>
      <c r="H25" s="2" t="e">
        <f t="shared" si="4"/>
        <v>#REF!</v>
      </c>
      <c r="I25" s="2" t="e">
        <f t="shared" si="4"/>
        <v>#REF!</v>
      </c>
      <c r="J25" s="2" t="e">
        <f t="shared" si="4"/>
        <v>#REF!</v>
      </c>
      <c r="K25" s="2" t="e">
        <f t="shared" si="4"/>
        <v>#REF!</v>
      </c>
      <c r="L25" s="2" t="e">
        <f t="shared" si="4"/>
        <v>#REF!</v>
      </c>
      <c r="M25" s="2" t="e">
        <f t="shared" si="4"/>
        <v>#REF!</v>
      </c>
      <c r="N25" s="2" t="e">
        <f t="shared" si="4"/>
        <v>#REF!</v>
      </c>
      <c r="O25" s="2" t="e">
        <f t="shared" si="4"/>
        <v>#REF!</v>
      </c>
      <c r="P25" s="2" t="e">
        <f t="shared" si="4"/>
        <v>#REF!</v>
      </c>
      <c r="Q25" s="2" t="e">
        <f t="shared" si="4"/>
        <v>#REF!</v>
      </c>
      <c r="R25" s="2" t="e">
        <f t="shared" si="2"/>
        <v>#REF!</v>
      </c>
      <c r="S25" s="2" t="e">
        <f t="shared" si="2"/>
        <v>#REF!</v>
      </c>
      <c r="T25" s="2" t="e">
        <f t="shared" si="2"/>
        <v>#REF!</v>
      </c>
      <c r="U25" s="2" t="e">
        <f t="shared" si="2"/>
        <v>#REF!</v>
      </c>
      <c r="V25" s="2" t="e">
        <f t="shared" si="2"/>
        <v>#REF!</v>
      </c>
      <c r="W25" s="2" t="e">
        <f t="shared" si="2"/>
        <v>#REF!</v>
      </c>
      <c r="X25" s="2" t="e">
        <f t="shared" si="2"/>
        <v>#REF!</v>
      </c>
      <c r="Y25" s="2" t="e">
        <f t="shared" si="2"/>
        <v>#REF!</v>
      </c>
      <c r="Z25" s="2" t="e">
        <f t="shared" si="2"/>
        <v>#REF!</v>
      </c>
      <c r="AA25" s="2" t="e">
        <f t="shared" si="2"/>
        <v>#REF!</v>
      </c>
      <c r="AB25" s="2" t="e">
        <f t="shared" si="2"/>
        <v>#REF!</v>
      </c>
      <c r="AC25" s="2" t="e">
        <f t="shared" si="2"/>
        <v>#REF!</v>
      </c>
      <c r="AD25" s="2" t="e">
        <f t="shared" si="2"/>
        <v>#REF!</v>
      </c>
      <c r="AE25" s="2" t="e">
        <f t="shared" si="2"/>
        <v>#REF!</v>
      </c>
      <c r="AF25" s="2" t="e">
        <f t="shared" si="2"/>
        <v>#REF!</v>
      </c>
      <c r="AG25" s="2" t="e">
        <f t="shared" si="2"/>
        <v>#REF!</v>
      </c>
      <c r="AH25" s="2" t="e">
        <f t="shared" si="2"/>
        <v>#REF!</v>
      </c>
      <c r="AI25" s="2" t="e">
        <f t="shared" si="2"/>
        <v>#REF!</v>
      </c>
      <c r="AJ25" s="2" t="e">
        <f t="shared" si="2"/>
        <v>#REF!</v>
      </c>
      <c r="AK25" s="2" t="e">
        <f t="shared" si="2"/>
        <v>#REF!</v>
      </c>
      <c r="AL25" s="2" t="e">
        <f t="shared" si="2"/>
        <v>#REF!</v>
      </c>
      <c r="AM25" s="2" t="e">
        <f t="shared" si="2"/>
        <v>#REF!</v>
      </c>
      <c r="AN25" s="2" t="e">
        <f t="shared" si="2"/>
        <v>#REF!</v>
      </c>
      <c r="AO25" s="2" t="e">
        <f t="shared" si="2"/>
        <v>#REF!</v>
      </c>
      <c r="AP25" s="2" t="e">
        <f t="shared" si="2"/>
        <v>#REF!</v>
      </c>
      <c r="AQ25" s="2" t="e">
        <f t="shared" si="2"/>
        <v>#REF!</v>
      </c>
      <c r="AR25" s="2" t="e">
        <f t="shared" si="2"/>
        <v>#REF!</v>
      </c>
      <c r="AS25" s="2" t="e">
        <f t="shared" si="2"/>
        <v>#REF!</v>
      </c>
      <c r="AT25" s="2" t="e">
        <f t="shared" si="2"/>
        <v>#REF!</v>
      </c>
      <c r="AU25" s="2" t="e">
        <f t="shared" si="2"/>
        <v>#REF!</v>
      </c>
      <c r="AV25" s="2" t="e">
        <f t="shared" si="2"/>
        <v>#REF!</v>
      </c>
      <c r="AW25" s="2" t="e">
        <f t="shared" si="2"/>
        <v>#REF!</v>
      </c>
      <c r="AX25" s="2" t="e">
        <f t="shared" si="2"/>
        <v>#REF!</v>
      </c>
      <c r="AY25" s="2" t="e">
        <f t="shared" si="2"/>
        <v>#REF!</v>
      </c>
      <c r="AZ25" s="2" t="e">
        <f t="shared" si="2"/>
        <v>#REF!</v>
      </c>
      <c r="BA25" s="2" t="e">
        <f t="shared" si="2"/>
        <v>#REF!</v>
      </c>
      <c r="BB25" s="2" t="e">
        <f t="shared" si="2"/>
        <v>#REF!</v>
      </c>
      <c r="BC25" s="2" t="e">
        <f t="shared" si="2"/>
        <v>#REF!</v>
      </c>
      <c r="BD25" s="2" t="e">
        <f t="shared" si="2"/>
        <v>#REF!</v>
      </c>
      <c r="BE25" s="2" t="e">
        <f t="shared" si="2"/>
        <v>#REF!</v>
      </c>
      <c r="BF25" s="2" t="e">
        <f t="shared" si="2"/>
        <v>#REF!</v>
      </c>
      <c r="BG25" s="2" t="e">
        <f t="shared" si="2"/>
        <v>#REF!</v>
      </c>
      <c r="BH25" s="2" t="e">
        <f t="shared" si="2"/>
        <v>#REF!</v>
      </c>
      <c r="BI25" s="2" t="e">
        <f t="shared" si="2"/>
        <v>#REF!</v>
      </c>
      <c r="BJ25" s="2" t="e">
        <f t="shared" si="2"/>
        <v>#REF!</v>
      </c>
      <c r="BK25" s="2" t="e">
        <f t="shared" si="2"/>
        <v>#REF!</v>
      </c>
      <c r="BL25" s="2" t="e">
        <f t="shared" si="2"/>
        <v>#REF!</v>
      </c>
      <c r="BM25" s="2" t="e">
        <f t="shared" si="2"/>
        <v>#REF!</v>
      </c>
      <c r="BN25" s="2" t="e">
        <f t="shared" si="2"/>
        <v>#REF!</v>
      </c>
      <c r="BO25" s="2" t="e">
        <f t="shared" si="3"/>
        <v>#REF!</v>
      </c>
      <c r="BP25" s="2" t="e">
        <f t="shared" si="3"/>
        <v>#REF!</v>
      </c>
      <c r="BQ25" s="2" t="e">
        <f t="shared" si="3"/>
        <v>#REF!</v>
      </c>
      <c r="BR25" s="2" t="e">
        <f t="shared" si="3"/>
        <v>#REF!</v>
      </c>
      <c r="BS25" s="2" t="e">
        <f t="shared" si="3"/>
        <v>#REF!</v>
      </c>
      <c r="BT25" s="2" t="e">
        <f t="shared" si="3"/>
        <v>#REF!</v>
      </c>
      <c r="BU25" s="2" t="e">
        <f t="shared" si="3"/>
        <v>#REF!</v>
      </c>
      <c r="BV25" s="2" t="e">
        <f t="shared" si="3"/>
        <v>#REF!</v>
      </c>
      <c r="BW25" s="2" t="e">
        <f t="shared" si="3"/>
        <v>#REF!</v>
      </c>
      <c r="BX25" s="2" t="e">
        <f t="shared" si="3"/>
        <v>#REF!</v>
      </c>
      <c r="BY25" s="2" t="e">
        <f t="shared" si="3"/>
        <v>#REF!</v>
      </c>
      <c r="BZ25" s="2" t="e">
        <f t="shared" si="3"/>
        <v>#REF!</v>
      </c>
    </row>
    <row r="26" spans="1:78" ht="10.7" customHeight="1" x14ac:dyDescent="0.2">
      <c r="A26" s="5" t="s">
        <v>12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row>
    <row r="27" spans="1:78" ht="10.7" customHeight="1" x14ac:dyDescent="0.2">
      <c r="A27" s="3">
        <v>1</v>
      </c>
      <c r="B27" s="2" t="e">
        <f t="shared" si="4"/>
        <v>#REF!</v>
      </c>
      <c r="C27" s="2" t="e">
        <f t="shared" ref="C27:BN28" si="5">ROUND(C11*0.8,)+25</f>
        <v>#REF!</v>
      </c>
      <c r="D27" s="2" t="e">
        <f t="shared" si="5"/>
        <v>#REF!</v>
      </c>
      <c r="E27" s="2" t="e">
        <f t="shared" si="5"/>
        <v>#REF!</v>
      </c>
      <c r="F27" s="2" t="e">
        <f t="shared" si="5"/>
        <v>#REF!</v>
      </c>
      <c r="G27" s="2" t="e">
        <f t="shared" si="5"/>
        <v>#REF!</v>
      </c>
      <c r="H27" s="2" t="e">
        <f t="shared" si="5"/>
        <v>#REF!</v>
      </c>
      <c r="I27" s="2" t="e">
        <f t="shared" si="5"/>
        <v>#REF!</v>
      </c>
      <c r="J27" s="2" t="e">
        <f t="shared" si="5"/>
        <v>#REF!</v>
      </c>
      <c r="K27" s="2" t="e">
        <f t="shared" si="5"/>
        <v>#REF!</v>
      </c>
      <c r="L27" s="2" t="e">
        <f t="shared" si="5"/>
        <v>#REF!</v>
      </c>
      <c r="M27" s="2" t="e">
        <f t="shared" si="5"/>
        <v>#REF!</v>
      </c>
      <c r="N27" s="2" t="e">
        <f t="shared" si="5"/>
        <v>#REF!</v>
      </c>
      <c r="O27" s="2" t="e">
        <f t="shared" si="5"/>
        <v>#REF!</v>
      </c>
      <c r="P27" s="2" t="e">
        <f t="shared" si="5"/>
        <v>#REF!</v>
      </c>
      <c r="Q27" s="2" t="e">
        <f t="shared" si="5"/>
        <v>#REF!</v>
      </c>
      <c r="R27" s="2" t="e">
        <f t="shared" si="5"/>
        <v>#REF!</v>
      </c>
      <c r="S27" s="2" t="e">
        <f t="shared" si="5"/>
        <v>#REF!</v>
      </c>
      <c r="T27" s="2" t="e">
        <f t="shared" si="5"/>
        <v>#REF!</v>
      </c>
      <c r="U27" s="2" t="e">
        <f t="shared" si="5"/>
        <v>#REF!</v>
      </c>
      <c r="V27" s="2" t="e">
        <f t="shared" si="5"/>
        <v>#REF!</v>
      </c>
      <c r="W27" s="2" t="e">
        <f t="shared" si="5"/>
        <v>#REF!</v>
      </c>
      <c r="X27" s="2" t="e">
        <f t="shared" si="5"/>
        <v>#REF!</v>
      </c>
      <c r="Y27" s="2" t="e">
        <f t="shared" si="5"/>
        <v>#REF!</v>
      </c>
      <c r="Z27" s="2" t="e">
        <f t="shared" si="5"/>
        <v>#REF!</v>
      </c>
      <c r="AA27" s="2" t="e">
        <f t="shared" si="5"/>
        <v>#REF!</v>
      </c>
      <c r="AB27" s="2" t="e">
        <f t="shared" si="5"/>
        <v>#REF!</v>
      </c>
      <c r="AC27" s="2" t="e">
        <f t="shared" si="5"/>
        <v>#REF!</v>
      </c>
      <c r="AD27" s="2" t="e">
        <f t="shared" si="5"/>
        <v>#REF!</v>
      </c>
      <c r="AE27" s="2" t="e">
        <f t="shared" si="5"/>
        <v>#REF!</v>
      </c>
      <c r="AF27" s="2" t="e">
        <f t="shared" si="5"/>
        <v>#REF!</v>
      </c>
      <c r="AG27" s="2" t="e">
        <f t="shared" si="5"/>
        <v>#REF!</v>
      </c>
      <c r="AH27" s="2" t="e">
        <f t="shared" si="5"/>
        <v>#REF!</v>
      </c>
      <c r="AI27" s="2" t="e">
        <f t="shared" si="5"/>
        <v>#REF!</v>
      </c>
      <c r="AJ27" s="2" t="e">
        <f t="shared" si="5"/>
        <v>#REF!</v>
      </c>
      <c r="AK27" s="2" t="e">
        <f t="shared" si="5"/>
        <v>#REF!</v>
      </c>
      <c r="AL27" s="2" t="e">
        <f t="shared" si="5"/>
        <v>#REF!</v>
      </c>
      <c r="AM27" s="2" t="e">
        <f t="shared" si="5"/>
        <v>#REF!</v>
      </c>
      <c r="AN27" s="2" t="e">
        <f t="shared" si="5"/>
        <v>#REF!</v>
      </c>
      <c r="AO27" s="2" t="e">
        <f t="shared" si="5"/>
        <v>#REF!</v>
      </c>
      <c r="AP27" s="2" t="e">
        <f t="shared" si="5"/>
        <v>#REF!</v>
      </c>
      <c r="AQ27" s="2" t="e">
        <f t="shared" si="5"/>
        <v>#REF!</v>
      </c>
      <c r="AR27" s="2" t="e">
        <f t="shared" si="5"/>
        <v>#REF!</v>
      </c>
      <c r="AS27" s="2" t="e">
        <f t="shared" si="5"/>
        <v>#REF!</v>
      </c>
      <c r="AT27" s="2" t="e">
        <f t="shared" si="5"/>
        <v>#REF!</v>
      </c>
      <c r="AU27" s="2" t="e">
        <f t="shared" si="5"/>
        <v>#REF!</v>
      </c>
      <c r="AV27" s="2" t="e">
        <f t="shared" si="5"/>
        <v>#REF!</v>
      </c>
      <c r="AW27" s="2" t="e">
        <f t="shared" si="5"/>
        <v>#REF!</v>
      </c>
      <c r="AX27" s="2" t="e">
        <f t="shared" si="5"/>
        <v>#REF!</v>
      </c>
      <c r="AY27" s="2" t="e">
        <f t="shared" si="5"/>
        <v>#REF!</v>
      </c>
      <c r="AZ27" s="2" t="e">
        <f t="shared" si="5"/>
        <v>#REF!</v>
      </c>
      <c r="BA27" s="2" t="e">
        <f t="shared" si="5"/>
        <v>#REF!</v>
      </c>
      <c r="BB27" s="2" t="e">
        <f t="shared" si="5"/>
        <v>#REF!</v>
      </c>
      <c r="BC27" s="2" t="e">
        <f t="shared" si="5"/>
        <v>#REF!</v>
      </c>
      <c r="BD27" s="2" t="e">
        <f t="shared" si="5"/>
        <v>#REF!</v>
      </c>
      <c r="BE27" s="2" t="e">
        <f t="shared" si="5"/>
        <v>#REF!</v>
      </c>
      <c r="BF27" s="2" t="e">
        <f t="shared" si="5"/>
        <v>#REF!</v>
      </c>
      <c r="BG27" s="2" t="e">
        <f t="shared" si="5"/>
        <v>#REF!</v>
      </c>
      <c r="BH27" s="2" t="e">
        <f t="shared" si="5"/>
        <v>#REF!</v>
      </c>
      <c r="BI27" s="2" t="e">
        <f t="shared" si="5"/>
        <v>#REF!</v>
      </c>
      <c r="BJ27" s="2" t="e">
        <f t="shared" si="5"/>
        <v>#REF!</v>
      </c>
      <c r="BK27" s="2" t="e">
        <f t="shared" si="5"/>
        <v>#REF!</v>
      </c>
      <c r="BL27" s="2" t="e">
        <f t="shared" si="5"/>
        <v>#REF!</v>
      </c>
      <c r="BM27" s="2" t="e">
        <f t="shared" si="5"/>
        <v>#REF!</v>
      </c>
      <c r="BN27" s="2" t="e">
        <f t="shared" si="5"/>
        <v>#REF!</v>
      </c>
      <c r="BO27" s="2" t="e">
        <f t="shared" ref="BO27:BZ28" si="6">ROUND(BO11*0.8,)+25</f>
        <v>#REF!</v>
      </c>
      <c r="BP27" s="2" t="e">
        <f t="shared" si="6"/>
        <v>#REF!</v>
      </c>
      <c r="BQ27" s="2" t="e">
        <f t="shared" si="6"/>
        <v>#REF!</v>
      </c>
      <c r="BR27" s="2" t="e">
        <f t="shared" si="6"/>
        <v>#REF!</v>
      </c>
      <c r="BS27" s="2" t="e">
        <f t="shared" si="6"/>
        <v>#REF!</v>
      </c>
      <c r="BT27" s="2" t="e">
        <f t="shared" si="6"/>
        <v>#REF!</v>
      </c>
      <c r="BU27" s="2" t="e">
        <f t="shared" si="6"/>
        <v>#REF!</v>
      </c>
      <c r="BV27" s="2" t="e">
        <f t="shared" si="6"/>
        <v>#REF!</v>
      </c>
      <c r="BW27" s="2" t="e">
        <f t="shared" si="6"/>
        <v>#REF!</v>
      </c>
      <c r="BX27" s="2" t="e">
        <f t="shared" si="6"/>
        <v>#REF!</v>
      </c>
      <c r="BY27" s="2" t="e">
        <f t="shared" si="6"/>
        <v>#REF!</v>
      </c>
      <c r="BZ27" s="2" t="e">
        <f t="shared" si="6"/>
        <v>#REF!</v>
      </c>
    </row>
    <row r="28" spans="1:78" ht="10.7" customHeight="1" x14ac:dyDescent="0.2">
      <c r="A28" s="3">
        <v>2</v>
      </c>
      <c r="B28" s="2" t="e">
        <f t="shared" si="4"/>
        <v>#REF!</v>
      </c>
      <c r="C28" s="2" t="e">
        <f t="shared" si="5"/>
        <v>#REF!</v>
      </c>
      <c r="D28" s="2" t="e">
        <f t="shared" si="5"/>
        <v>#REF!</v>
      </c>
      <c r="E28" s="2" t="e">
        <f t="shared" si="5"/>
        <v>#REF!</v>
      </c>
      <c r="F28" s="2" t="e">
        <f t="shared" si="5"/>
        <v>#REF!</v>
      </c>
      <c r="G28" s="2" t="e">
        <f t="shared" si="5"/>
        <v>#REF!</v>
      </c>
      <c r="H28" s="2" t="e">
        <f t="shared" si="5"/>
        <v>#REF!</v>
      </c>
      <c r="I28" s="2" t="e">
        <f t="shared" si="5"/>
        <v>#REF!</v>
      </c>
      <c r="J28" s="2" t="e">
        <f t="shared" si="5"/>
        <v>#REF!</v>
      </c>
      <c r="K28" s="2" t="e">
        <f t="shared" si="5"/>
        <v>#REF!</v>
      </c>
      <c r="L28" s="2" t="e">
        <f t="shared" si="5"/>
        <v>#REF!</v>
      </c>
      <c r="M28" s="2" t="e">
        <f t="shared" si="5"/>
        <v>#REF!</v>
      </c>
      <c r="N28" s="2" t="e">
        <f t="shared" si="5"/>
        <v>#REF!</v>
      </c>
      <c r="O28" s="2" t="e">
        <f t="shared" si="5"/>
        <v>#REF!</v>
      </c>
      <c r="P28" s="2" t="e">
        <f t="shared" si="5"/>
        <v>#REF!</v>
      </c>
      <c r="Q28" s="2" t="e">
        <f t="shared" si="5"/>
        <v>#REF!</v>
      </c>
      <c r="R28" s="2" t="e">
        <f t="shared" si="5"/>
        <v>#REF!</v>
      </c>
      <c r="S28" s="2" t="e">
        <f t="shared" si="5"/>
        <v>#REF!</v>
      </c>
      <c r="T28" s="2" t="e">
        <f t="shared" si="5"/>
        <v>#REF!</v>
      </c>
      <c r="U28" s="2" t="e">
        <f t="shared" si="5"/>
        <v>#REF!</v>
      </c>
      <c r="V28" s="2" t="e">
        <f t="shared" si="5"/>
        <v>#REF!</v>
      </c>
      <c r="W28" s="2" t="e">
        <f t="shared" si="5"/>
        <v>#REF!</v>
      </c>
      <c r="X28" s="2" t="e">
        <f t="shared" si="5"/>
        <v>#REF!</v>
      </c>
      <c r="Y28" s="2" t="e">
        <f t="shared" si="5"/>
        <v>#REF!</v>
      </c>
      <c r="Z28" s="2" t="e">
        <f t="shared" si="5"/>
        <v>#REF!</v>
      </c>
      <c r="AA28" s="2" t="e">
        <f t="shared" si="5"/>
        <v>#REF!</v>
      </c>
      <c r="AB28" s="2" t="e">
        <f t="shared" si="5"/>
        <v>#REF!</v>
      </c>
      <c r="AC28" s="2" t="e">
        <f t="shared" si="5"/>
        <v>#REF!</v>
      </c>
      <c r="AD28" s="2" t="e">
        <f t="shared" si="5"/>
        <v>#REF!</v>
      </c>
      <c r="AE28" s="2" t="e">
        <f t="shared" si="5"/>
        <v>#REF!</v>
      </c>
      <c r="AF28" s="2" t="e">
        <f t="shared" si="5"/>
        <v>#REF!</v>
      </c>
      <c r="AG28" s="2" t="e">
        <f t="shared" si="5"/>
        <v>#REF!</v>
      </c>
      <c r="AH28" s="2" t="e">
        <f t="shared" si="5"/>
        <v>#REF!</v>
      </c>
      <c r="AI28" s="2" t="e">
        <f t="shared" si="5"/>
        <v>#REF!</v>
      </c>
      <c r="AJ28" s="2" t="e">
        <f t="shared" si="5"/>
        <v>#REF!</v>
      </c>
      <c r="AK28" s="2" t="e">
        <f t="shared" si="5"/>
        <v>#REF!</v>
      </c>
      <c r="AL28" s="2" t="e">
        <f t="shared" si="5"/>
        <v>#REF!</v>
      </c>
      <c r="AM28" s="2" t="e">
        <f t="shared" si="5"/>
        <v>#REF!</v>
      </c>
      <c r="AN28" s="2" t="e">
        <f t="shared" si="5"/>
        <v>#REF!</v>
      </c>
      <c r="AO28" s="2" t="e">
        <f t="shared" si="5"/>
        <v>#REF!</v>
      </c>
      <c r="AP28" s="2" t="e">
        <f t="shared" si="5"/>
        <v>#REF!</v>
      </c>
      <c r="AQ28" s="2" t="e">
        <f t="shared" si="5"/>
        <v>#REF!</v>
      </c>
      <c r="AR28" s="2" t="e">
        <f t="shared" si="5"/>
        <v>#REF!</v>
      </c>
      <c r="AS28" s="2" t="e">
        <f t="shared" si="5"/>
        <v>#REF!</v>
      </c>
      <c r="AT28" s="2" t="e">
        <f t="shared" si="5"/>
        <v>#REF!</v>
      </c>
      <c r="AU28" s="2" t="e">
        <f t="shared" si="5"/>
        <v>#REF!</v>
      </c>
      <c r="AV28" s="2" t="e">
        <f t="shared" si="5"/>
        <v>#REF!</v>
      </c>
      <c r="AW28" s="2" t="e">
        <f t="shared" si="5"/>
        <v>#REF!</v>
      </c>
      <c r="AX28" s="2" t="e">
        <f t="shared" si="5"/>
        <v>#REF!</v>
      </c>
      <c r="AY28" s="2" t="e">
        <f t="shared" si="5"/>
        <v>#REF!</v>
      </c>
      <c r="AZ28" s="2" t="e">
        <f t="shared" si="5"/>
        <v>#REF!</v>
      </c>
      <c r="BA28" s="2" t="e">
        <f t="shared" si="5"/>
        <v>#REF!</v>
      </c>
      <c r="BB28" s="2" t="e">
        <f t="shared" si="5"/>
        <v>#REF!</v>
      </c>
      <c r="BC28" s="2" t="e">
        <f t="shared" si="5"/>
        <v>#REF!</v>
      </c>
      <c r="BD28" s="2" t="e">
        <f t="shared" si="5"/>
        <v>#REF!</v>
      </c>
      <c r="BE28" s="2" t="e">
        <f t="shared" si="5"/>
        <v>#REF!</v>
      </c>
      <c r="BF28" s="2" t="e">
        <f t="shared" si="5"/>
        <v>#REF!</v>
      </c>
      <c r="BG28" s="2" t="e">
        <f t="shared" si="5"/>
        <v>#REF!</v>
      </c>
      <c r="BH28" s="2" t="e">
        <f t="shared" si="5"/>
        <v>#REF!</v>
      </c>
      <c r="BI28" s="2" t="e">
        <f t="shared" si="5"/>
        <v>#REF!</v>
      </c>
      <c r="BJ28" s="2" t="e">
        <f t="shared" si="5"/>
        <v>#REF!</v>
      </c>
      <c r="BK28" s="2" t="e">
        <f t="shared" si="5"/>
        <v>#REF!</v>
      </c>
      <c r="BL28" s="2" t="e">
        <f t="shared" si="5"/>
        <v>#REF!</v>
      </c>
      <c r="BM28" s="2" t="e">
        <f t="shared" si="5"/>
        <v>#REF!</v>
      </c>
      <c r="BN28" s="2" t="e">
        <f t="shared" si="5"/>
        <v>#REF!</v>
      </c>
      <c r="BO28" s="2" t="e">
        <f t="shared" si="6"/>
        <v>#REF!</v>
      </c>
      <c r="BP28" s="2" t="e">
        <f t="shared" si="6"/>
        <v>#REF!</v>
      </c>
      <c r="BQ28" s="2" t="e">
        <f t="shared" si="6"/>
        <v>#REF!</v>
      </c>
      <c r="BR28" s="2" t="e">
        <f t="shared" si="6"/>
        <v>#REF!</v>
      </c>
      <c r="BS28" s="2" t="e">
        <f t="shared" si="6"/>
        <v>#REF!</v>
      </c>
      <c r="BT28" s="2" t="e">
        <f t="shared" si="6"/>
        <v>#REF!</v>
      </c>
      <c r="BU28" s="2" t="e">
        <f t="shared" si="6"/>
        <v>#REF!</v>
      </c>
      <c r="BV28" s="2" t="e">
        <f t="shared" si="6"/>
        <v>#REF!</v>
      </c>
      <c r="BW28" s="2" t="e">
        <f t="shared" si="6"/>
        <v>#REF!</v>
      </c>
      <c r="BX28" s="2" t="e">
        <f t="shared" si="6"/>
        <v>#REF!</v>
      </c>
      <c r="BY28" s="2" t="e">
        <f t="shared" si="6"/>
        <v>#REF!</v>
      </c>
      <c r="BZ28" s="2" t="e">
        <f t="shared" si="6"/>
        <v>#REF!</v>
      </c>
    </row>
    <row r="29" spans="1:78" ht="10.7" customHeight="1" x14ac:dyDescent="0.2">
      <c r="A29" s="4" t="s">
        <v>9</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ht="10.7" customHeight="1" x14ac:dyDescent="0.2">
      <c r="A30" s="3">
        <v>1</v>
      </c>
      <c r="B30" s="2" t="e">
        <f t="shared" si="4"/>
        <v>#REF!</v>
      </c>
      <c r="C30" s="2" t="e">
        <f t="shared" ref="C30:BN31" si="7">ROUND(C14*0.8,)+25</f>
        <v>#REF!</v>
      </c>
      <c r="D30" s="2" t="e">
        <f t="shared" si="7"/>
        <v>#REF!</v>
      </c>
      <c r="E30" s="2" t="e">
        <f t="shared" si="7"/>
        <v>#REF!</v>
      </c>
      <c r="F30" s="2" t="e">
        <f t="shared" si="7"/>
        <v>#REF!</v>
      </c>
      <c r="G30" s="2" t="e">
        <f t="shared" si="7"/>
        <v>#REF!</v>
      </c>
      <c r="H30" s="2" t="e">
        <f t="shared" si="7"/>
        <v>#REF!</v>
      </c>
      <c r="I30" s="2" t="e">
        <f t="shared" si="7"/>
        <v>#REF!</v>
      </c>
      <c r="J30" s="2" t="e">
        <f t="shared" si="7"/>
        <v>#REF!</v>
      </c>
      <c r="K30" s="2" t="e">
        <f t="shared" si="7"/>
        <v>#REF!</v>
      </c>
      <c r="L30" s="2" t="e">
        <f t="shared" si="7"/>
        <v>#REF!</v>
      </c>
      <c r="M30" s="2" t="e">
        <f t="shared" si="7"/>
        <v>#REF!</v>
      </c>
      <c r="N30" s="2" t="e">
        <f t="shared" si="7"/>
        <v>#REF!</v>
      </c>
      <c r="O30" s="2" t="e">
        <f t="shared" si="7"/>
        <v>#REF!</v>
      </c>
      <c r="P30" s="2" t="e">
        <f t="shared" si="7"/>
        <v>#REF!</v>
      </c>
      <c r="Q30" s="2" t="e">
        <f t="shared" si="7"/>
        <v>#REF!</v>
      </c>
      <c r="R30" s="2" t="e">
        <f t="shared" si="7"/>
        <v>#REF!</v>
      </c>
      <c r="S30" s="2" t="e">
        <f t="shared" si="7"/>
        <v>#REF!</v>
      </c>
      <c r="T30" s="2" t="e">
        <f t="shared" si="7"/>
        <v>#REF!</v>
      </c>
      <c r="U30" s="2" t="e">
        <f t="shared" si="7"/>
        <v>#REF!</v>
      </c>
      <c r="V30" s="2" t="e">
        <f t="shared" si="7"/>
        <v>#REF!</v>
      </c>
      <c r="W30" s="2" t="e">
        <f t="shared" si="7"/>
        <v>#REF!</v>
      </c>
      <c r="X30" s="2" t="e">
        <f t="shared" si="7"/>
        <v>#REF!</v>
      </c>
      <c r="Y30" s="2" t="e">
        <f t="shared" si="7"/>
        <v>#REF!</v>
      </c>
      <c r="Z30" s="2" t="e">
        <f t="shared" si="7"/>
        <v>#REF!</v>
      </c>
      <c r="AA30" s="2" t="e">
        <f t="shared" si="7"/>
        <v>#REF!</v>
      </c>
      <c r="AB30" s="2" t="e">
        <f t="shared" si="7"/>
        <v>#REF!</v>
      </c>
      <c r="AC30" s="2" t="e">
        <f t="shared" si="7"/>
        <v>#REF!</v>
      </c>
      <c r="AD30" s="2" t="e">
        <f t="shared" si="7"/>
        <v>#REF!</v>
      </c>
      <c r="AE30" s="2" t="e">
        <f t="shared" si="7"/>
        <v>#REF!</v>
      </c>
      <c r="AF30" s="2" t="e">
        <f t="shared" si="7"/>
        <v>#REF!</v>
      </c>
      <c r="AG30" s="2" t="e">
        <f t="shared" si="7"/>
        <v>#REF!</v>
      </c>
      <c r="AH30" s="2" t="e">
        <f t="shared" si="7"/>
        <v>#REF!</v>
      </c>
      <c r="AI30" s="2" t="e">
        <f t="shared" si="7"/>
        <v>#REF!</v>
      </c>
      <c r="AJ30" s="2" t="e">
        <f t="shared" si="7"/>
        <v>#REF!</v>
      </c>
      <c r="AK30" s="2" t="e">
        <f t="shared" si="7"/>
        <v>#REF!</v>
      </c>
      <c r="AL30" s="2" t="e">
        <f t="shared" si="7"/>
        <v>#REF!</v>
      </c>
      <c r="AM30" s="2" t="e">
        <f t="shared" si="7"/>
        <v>#REF!</v>
      </c>
      <c r="AN30" s="2" t="e">
        <f t="shared" si="7"/>
        <v>#REF!</v>
      </c>
      <c r="AO30" s="2" t="e">
        <f t="shared" si="7"/>
        <v>#REF!</v>
      </c>
      <c r="AP30" s="2" t="e">
        <f t="shared" si="7"/>
        <v>#REF!</v>
      </c>
      <c r="AQ30" s="2" t="e">
        <f t="shared" si="7"/>
        <v>#REF!</v>
      </c>
      <c r="AR30" s="2" t="e">
        <f t="shared" si="7"/>
        <v>#REF!</v>
      </c>
      <c r="AS30" s="2" t="e">
        <f t="shared" si="7"/>
        <v>#REF!</v>
      </c>
      <c r="AT30" s="2" t="e">
        <f t="shared" si="7"/>
        <v>#REF!</v>
      </c>
      <c r="AU30" s="2" t="e">
        <f t="shared" si="7"/>
        <v>#REF!</v>
      </c>
      <c r="AV30" s="2" t="e">
        <f t="shared" si="7"/>
        <v>#REF!</v>
      </c>
      <c r="AW30" s="2" t="e">
        <f t="shared" si="7"/>
        <v>#REF!</v>
      </c>
      <c r="AX30" s="2" t="e">
        <f t="shared" si="7"/>
        <v>#REF!</v>
      </c>
      <c r="AY30" s="2" t="e">
        <f t="shared" si="7"/>
        <v>#REF!</v>
      </c>
      <c r="AZ30" s="2" t="e">
        <f t="shared" si="7"/>
        <v>#REF!</v>
      </c>
      <c r="BA30" s="2" t="e">
        <f t="shared" si="7"/>
        <v>#REF!</v>
      </c>
      <c r="BB30" s="2" t="e">
        <f t="shared" si="7"/>
        <v>#REF!</v>
      </c>
      <c r="BC30" s="2" t="e">
        <f t="shared" si="7"/>
        <v>#REF!</v>
      </c>
      <c r="BD30" s="2" t="e">
        <f t="shared" si="7"/>
        <v>#REF!</v>
      </c>
      <c r="BE30" s="2" t="e">
        <f t="shared" si="7"/>
        <v>#REF!</v>
      </c>
      <c r="BF30" s="2" t="e">
        <f t="shared" si="7"/>
        <v>#REF!</v>
      </c>
      <c r="BG30" s="2" t="e">
        <f t="shared" si="7"/>
        <v>#REF!</v>
      </c>
      <c r="BH30" s="2" t="e">
        <f t="shared" si="7"/>
        <v>#REF!</v>
      </c>
      <c r="BI30" s="2" t="e">
        <f t="shared" si="7"/>
        <v>#REF!</v>
      </c>
      <c r="BJ30" s="2" t="e">
        <f t="shared" si="7"/>
        <v>#REF!</v>
      </c>
      <c r="BK30" s="2" t="e">
        <f t="shared" si="7"/>
        <v>#REF!</v>
      </c>
      <c r="BL30" s="2" t="e">
        <f t="shared" si="7"/>
        <v>#REF!</v>
      </c>
      <c r="BM30" s="2" t="e">
        <f t="shared" si="7"/>
        <v>#REF!</v>
      </c>
      <c r="BN30" s="2" t="e">
        <f t="shared" si="7"/>
        <v>#REF!</v>
      </c>
      <c r="BO30" s="2" t="e">
        <f t="shared" ref="BO30:BZ31" si="8">ROUND(BO14*0.8,)+25</f>
        <v>#REF!</v>
      </c>
      <c r="BP30" s="2" t="e">
        <f t="shared" si="8"/>
        <v>#REF!</v>
      </c>
      <c r="BQ30" s="2" t="e">
        <f t="shared" si="8"/>
        <v>#REF!</v>
      </c>
      <c r="BR30" s="2" t="e">
        <f t="shared" si="8"/>
        <v>#REF!</v>
      </c>
      <c r="BS30" s="2" t="e">
        <f t="shared" si="8"/>
        <v>#REF!</v>
      </c>
      <c r="BT30" s="2" t="e">
        <f t="shared" si="8"/>
        <v>#REF!</v>
      </c>
      <c r="BU30" s="2" t="e">
        <f t="shared" si="8"/>
        <v>#REF!</v>
      </c>
      <c r="BV30" s="2" t="e">
        <f t="shared" si="8"/>
        <v>#REF!</v>
      </c>
      <c r="BW30" s="2" t="e">
        <f t="shared" si="8"/>
        <v>#REF!</v>
      </c>
      <c r="BX30" s="2" t="e">
        <f t="shared" si="8"/>
        <v>#REF!</v>
      </c>
      <c r="BY30" s="2" t="e">
        <f t="shared" si="8"/>
        <v>#REF!</v>
      </c>
      <c r="BZ30" s="2" t="e">
        <f t="shared" si="8"/>
        <v>#REF!</v>
      </c>
    </row>
    <row r="31" spans="1:78" ht="10.7" customHeight="1" x14ac:dyDescent="0.2">
      <c r="A31" s="3">
        <v>2</v>
      </c>
      <c r="B31" s="2" t="e">
        <f t="shared" si="4"/>
        <v>#REF!</v>
      </c>
      <c r="C31" s="2" t="e">
        <f t="shared" si="7"/>
        <v>#REF!</v>
      </c>
      <c r="D31" s="2" t="e">
        <f t="shared" si="7"/>
        <v>#REF!</v>
      </c>
      <c r="E31" s="2" t="e">
        <f t="shared" si="7"/>
        <v>#REF!</v>
      </c>
      <c r="F31" s="2" t="e">
        <f t="shared" si="7"/>
        <v>#REF!</v>
      </c>
      <c r="G31" s="2" t="e">
        <f t="shared" si="7"/>
        <v>#REF!</v>
      </c>
      <c r="H31" s="2" t="e">
        <f t="shared" si="7"/>
        <v>#REF!</v>
      </c>
      <c r="I31" s="2" t="e">
        <f t="shared" si="7"/>
        <v>#REF!</v>
      </c>
      <c r="J31" s="2" t="e">
        <f t="shared" si="7"/>
        <v>#REF!</v>
      </c>
      <c r="K31" s="2" t="e">
        <f t="shared" si="7"/>
        <v>#REF!</v>
      </c>
      <c r="L31" s="2" t="e">
        <f t="shared" si="7"/>
        <v>#REF!</v>
      </c>
      <c r="M31" s="2" t="e">
        <f t="shared" si="7"/>
        <v>#REF!</v>
      </c>
      <c r="N31" s="2" t="e">
        <f t="shared" si="7"/>
        <v>#REF!</v>
      </c>
      <c r="O31" s="2" t="e">
        <f t="shared" si="7"/>
        <v>#REF!</v>
      </c>
      <c r="P31" s="2" t="e">
        <f t="shared" si="7"/>
        <v>#REF!</v>
      </c>
      <c r="Q31" s="2" t="e">
        <f t="shared" si="7"/>
        <v>#REF!</v>
      </c>
      <c r="R31" s="2" t="e">
        <f t="shared" si="7"/>
        <v>#REF!</v>
      </c>
      <c r="S31" s="2" t="e">
        <f t="shared" si="7"/>
        <v>#REF!</v>
      </c>
      <c r="T31" s="2" t="e">
        <f t="shared" si="7"/>
        <v>#REF!</v>
      </c>
      <c r="U31" s="2" t="e">
        <f t="shared" si="7"/>
        <v>#REF!</v>
      </c>
      <c r="V31" s="2" t="e">
        <f t="shared" si="7"/>
        <v>#REF!</v>
      </c>
      <c r="W31" s="2" t="e">
        <f t="shared" si="7"/>
        <v>#REF!</v>
      </c>
      <c r="X31" s="2" t="e">
        <f t="shared" si="7"/>
        <v>#REF!</v>
      </c>
      <c r="Y31" s="2" t="e">
        <f t="shared" si="7"/>
        <v>#REF!</v>
      </c>
      <c r="Z31" s="2" t="e">
        <f t="shared" si="7"/>
        <v>#REF!</v>
      </c>
      <c r="AA31" s="2" t="e">
        <f t="shared" si="7"/>
        <v>#REF!</v>
      </c>
      <c r="AB31" s="2" t="e">
        <f t="shared" si="7"/>
        <v>#REF!</v>
      </c>
      <c r="AC31" s="2" t="e">
        <f t="shared" si="7"/>
        <v>#REF!</v>
      </c>
      <c r="AD31" s="2" t="e">
        <f t="shared" si="7"/>
        <v>#REF!</v>
      </c>
      <c r="AE31" s="2" t="e">
        <f t="shared" si="7"/>
        <v>#REF!</v>
      </c>
      <c r="AF31" s="2" t="e">
        <f t="shared" si="7"/>
        <v>#REF!</v>
      </c>
      <c r="AG31" s="2" t="e">
        <f t="shared" si="7"/>
        <v>#REF!</v>
      </c>
      <c r="AH31" s="2" t="e">
        <f t="shared" si="7"/>
        <v>#REF!</v>
      </c>
      <c r="AI31" s="2" t="e">
        <f t="shared" si="7"/>
        <v>#REF!</v>
      </c>
      <c r="AJ31" s="2" t="e">
        <f t="shared" si="7"/>
        <v>#REF!</v>
      </c>
      <c r="AK31" s="2" t="e">
        <f t="shared" si="7"/>
        <v>#REF!</v>
      </c>
      <c r="AL31" s="2" t="e">
        <f t="shared" si="7"/>
        <v>#REF!</v>
      </c>
      <c r="AM31" s="2" t="e">
        <f t="shared" si="7"/>
        <v>#REF!</v>
      </c>
      <c r="AN31" s="2" t="e">
        <f t="shared" si="7"/>
        <v>#REF!</v>
      </c>
      <c r="AO31" s="2" t="e">
        <f t="shared" si="7"/>
        <v>#REF!</v>
      </c>
      <c r="AP31" s="2" t="e">
        <f t="shared" si="7"/>
        <v>#REF!</v>
      </c>
      <c r="AQ31" s="2" t="e">
        <f t="shared" si="7"/>
        <v>#REF!</v>
      </c>
      <c r="AR31" s="2" t="e">
        <f t="shared" si="7"/>
        <v>#REF!</v>
      </c>
      <c r="AS31" s="2" t="e">
        <f t="shared" si="7"/>
        <v>#REF!</v>
      </c>
      <c r="AT31" s="2" t="e">
        <f t="shared" si="7"/>
        <v>#REF!</v>
      </c>
      <c r="AU31" s="2" t="e">
        <f t="shared" si="7"/>
        <v>#REF!</v>
      </c>
      <c r="AV31" s="2" t="e">
        <f t="shared" si="7"/>
        <v>#REF!</v>
      </c>
      <c r="AW31" s="2" t="e">
        <f t="shared" si="7"/>
        <v>#REF!</v>
      </c>
      <c r="AX31" s="2" t="e">
        <f t="shared" si="7"/>
        <v>#REF!</v>
      </c>
      <c r="AY31" s="2" t="e">
        <f t="shared" si="7"/>
        <v>#REF!</v>
      </c>
      <c r="AZ31" s="2" t="e">
        <f t="shared" si="7"/>
        <v>#REF!</v>
      </c>
      <c r="BA31" s="2" t="e">
        <f t="shared" si="7"/>
        <v>#REF!</v>
      </c>
      <c r="BB31" s="2" t="e">
        <f t="shared" si="7"/>
        <v>#REF!</v>
      </c>
      <c r="BC31" s="2" t="e">
        <f t="shared" si="7"/>
        <v>#REF!</v>
      </c>
      <c r="BD31" s="2" t="e">
        <f t="shared" si="7"/>
        <v>#REF!</v>
      </c>
      <c r="BE31" s="2" t="e">
        <f t="shared" si="7"/>
        <v>#REF!</v>
      </c>
      <c r="BF31" s="2" t="e">
        <f t="shared" si="7"/>
        <v>#REF!</v>
      </c>
      <c r="BG31" s="2" t="e">
        <f t="shared" si="7"/>
        <v>#REF!</v>
      </c>
      <c r="BH31" s="2" t="e">
        <f t="shared" si="7"/>
        <v>#REF!</v>
      </c>
      <c r="BI31" s="2" t="e">
        <f t="shared" si="7"/>
        <v>#REF!</v>
      </c>
      <c r="BJ31" s="2" t="e">
        <f t="shared" si="7"/>
        <v>#REF!</v>
      </c>
      <c r="BK31" s="2" t="e">
        <f t="shared" si="7"/>
        <v>#REF!</v>
      </c>
      <c r="BL31" s="2" t="e">
        <f t="shared" si="7"/>
        <v>#REF!</v>
      </c>
      <c r="BM31" s="2" t="e">
        <f t="shared" si="7"/>
        <v>#REF!</v>
      </c>
      <c r="BN31" s="2" t="e">
        <f t="shared" si="7"/>
        <v>#REF!</v>
      </c>
      <c r="BO31" s="2" t="e">
        <f t="shared" si="8"/>
        <v>#REF!</v>
      </c>
      <c r="BP31" s="2" t="e">
        <f t="shared" si="8"/>
        <v>#REF!</v>
      </c>
      <c r="BQ31" s="2" t="e">
        <f t="shared" si="8"/>
        <v>#REF!</v>
      </c>
      <c r="BR31" s="2" t="e">
        <f t="shared" si="8"/>
        <v>#REF!</v>
      </c>
      <c r="BS31" s="2" t="e">
        <f t="shared" si="8"/>
        <v>#REF!</v>
      </c>
      <c r="BT31" s="2" t="e">
        <f t="shared" si="8"/>
        <v>#REF!</v>
      </c>
      <c r="BU31" s="2" t="e">
        <f t="shared" si="8"/>
        <v>#REF!</v>
      </c>
      <c r="BV31" s="2" t="e">
        <f t="shared" si="8"/>
        <v>#REF!</v>
      </c>
      <c r="BW31" s="2" t="e">
        <f t="shared" si="8"/>
        <v>#REF!</v>
      </c>
      <c r="BX31" s="2" t="e">
        <f t="shared" si="8"/>
        <v>#REF!</v>
      </c>
      <c r="BY31" s="2" t="e">
        <f t="shared" si="8"/>
        <v>#REF!</v>
      </c>
      <c r="BZ31" s="2" t="e">
        <f t="shared" si="8"/>
        <v>#REF!</v>
      </c>
    </row>
    <row r="32" spans="1:78" ht="10.7" customHeight="1" x14ac:dyDescent="0.2">
      <c r="A32" s="2" t="s">
        <v>13</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78" ht="10.7" customHeight="1" x14ac:dyDescent="0.2">
      <c r="A33" s="3">
        <v>1</v>
      </c>
      <c r="B33" s="2" t="e">
        <f t="shared" si="4"/>
        <v>#REF!</v>
      </c>
      <c r="C33" s="2" t="e">
        <f t="shared" ref="C33:BN34" si="9">ROUND(C17*0.8,)+25</f>
        <v>#REF!</v>
      </c>
      <c r="D33" s="2" t="e">
        <f t="shared" si="9"/>
        <v>#REF!</v>
      </c>
      <c r="E33" s="2" t="e">
        <f t="shared" si="9"/>
        <v>#REF!</v>
      </c>
      <c r="F33" s="2" t="e">
        <f t="shared" si="9"/>
        <v>#REF!</v>
      </c>
      <c r="G33" s="2" t="e">
        <f t="shared" si="9"/>
        <v>#REF!</v>
      </c>
      <c r="H33" s="2" t="e">
        <f t="shared" si="9"/>
        <v>#REF!</v>
      </c>
      <c r="I33" s="2" t="e">
        <f t="shared" si="9"/>
        <v>#REF!</v>
      </c>
      <c r="J33" s="2" t="e">
        <f t="shared" si="9"/>
        <v>#REF!</v>
      </c>
      <c r="K33" s="2" t="e">
        <f t="shared" si="9"/>
        <v>#REF!</v>
      </c>
      <c r="L33" s="2" t="e">
        <f t="shared" si="9"/>
        <v>#REF!</v>
      </c>
      <c r="M33" s="2" t="e">
        <f t="shared" si="9"/>
        <v>#REF!</v>
      </c>
      <c r="N33" s="2" t="e">
        <f t="shared" si="9"/>
        <v>#REF!</v>
      </c>
      <c r="O33" s="2" t="e">
        <f t="shared" si="9"/>
        <v>#REF!</v>
      </c>
      <c r="P33" s="2" t="e">
        <f t="shared" si="9"/>
        <v>#REF!</v>
      </c>
      <c r="Q33" s="2" t="e">
        <f t="shared" si="9"/>
        <v>#REF!</v>
      </c>
      <c r="R33" s="2" t="e">
        <f t="shared" si="9"/>
        <v>#REF!</v>
      </c>
      <c r="S33" s="2" t="e">
        <f t="shared" si="9"/>
        <v>#REF!</v>
      </c>
      <c r="T33" s="2" t="e">
        <f t="shared" si="9"/>
        <v>#REF!</v>
      </c>
      <c r="U33" s="2" t="e">
        <f t="shared" si="9"/>
        <v>#REF!</v>
      </c>
      <c r="V33" s="2" t="e">
        <f t="shared" si="9"/>
        <v>#REF!</v>
      </c>
      <c r="W33" s="2" t="e">
        <f t="shared" si="9"/>
        <v>#REF!</v>
      </c>
      <c r="X33" s="2" t="e">
        <f t="shared" si="9"/>
        <v>#REF!</v>
      </c>
      <c r="Y33" s="2" t="e">
        <f t="shared" si="9"/>
        <v>#REF!</v>
      </c>
      <c r="Z33" s="2" t="e">
        <f t="shared" si="9"/>
        <v>#REF!</v>
      </c>
      <c r="AA33" s="2" t="e">
        <f t="shared" si="9"/>
        <v>#REF!</v>
      </c>
      <c r="AB33" s="2" t="e">
        <f t="shared" si="9"/>
        <v>#REF!</v>
      </c>
      <c r="AC33" s="2" t="e">
        <f t="shared" si="9"/>
        <v>#REF!</v>
      </c>
      <c r="AD33" s="2" t="e">
        <f t="shared" si="9"/>
        <v>#REF!</v>
      </c>
      <c r="AE33" s="2" t="e">
        <f t="shared" si="9"/>
        <v>#REF!</v>
      </c>
      <c r="AF33" s="2" t="e">
        <f t="shared" si="9"/>
        <v>#REF!</v>
      </c>
      <c r="AG33" s="2" t="e">
        <f t="shared" si="9"/>
        <v>#REF!</v>
      </c>
      <c r="AH33" s="2" t="e">
        <f t="shared" si="9"/>
        <v>#REF!</v>
      </c>
      <c r="AI33" s="2" t="e">
        <f t="shared" si="9"/>
        <v>#REF!</v>
      </c>
      <c r="AJ33" s="2" t="e">
        <f t="shared" si="9"/>
        <v>#REF!</v>
      </c>
      <c r="AK33" s="2" t="e">
        <f t="shared" si="9"/>
        <v>#REF!</v>
      </c>
      <c r="AL33" s="2" t="e">
        <f t="shared" si="9"/>
        <v>#REF!</v>
      </c>
      <c r="AM33" s="2" t="e">
        <f t="shared" si="9"/>
        <v>#REF!</v>
      </c>
      <c r="AN33" s="2" t="e">
        <f t="shared" si="9"/>
        <v>#REF!</v>
      </c>
      <c r="AO33" s="2" t="e">
        <f t="shared" si="9"/>
        <v>#REF!</v>
      </c>
      <c r="AP33" s="2" t="e">
        <f t="shared" si="9"/>
        <v>#REF!</v>
      </c>
      <c r="AQ33" s="2" t="e">
        <f t="shared" si="9"/>
        <v>#REF!</v>
      </c>
      <c r="AR33" s="2" t="e">
        <f t="shared" si="9"/>
        <v>#REF!</v>
      </c>
      <c r="AS33" s="2" t="e">
        <f t="shared" si="9"/>
        <v>#REF!</v>
      </c>
      <c r="AT33" s="2" t="e">
        <f t="shared" si="9"/>
        <v>#REF!</v>
      </c>
      <c r="AU33" s="2" t="e">
        <f t="shared" si="9"/>
        <v>#REF!</v>
      </c>
      <c r="AV33" s="2" t="e">
        <f t="shared" si="9"/>
        <v>#REF!</v>
      </c>
      <c r="AW33" s="2" t="e">
        <f t="shared" si="9"/>
        <v>#REF!</v>
      </c>
      <c r="AX33" s="2" t="e">
        <f t="shared" si="9"/>
        <v>#REF!</v>
      </c>
      <c r="AY33" s="2" t="e">
        <f t="shared" si="9"/>
        <v>#REF!</v>
      </c>
      <c r="AZ33" s="2" t="e">
        <f t="shared" si="9"/>
        <v>#REF!</v>
      </c>
      <c r="BA33" s="2" t="e">
        <f t="shared" si="9"/>
        <v>#REF!</v>
      </c>
      <c r="BB33" s="2" t="e">
        <f t="shared" si="9"/>
        <v>#REF!</v>
      </c>
      <c r="BC33" s="2" t="e">
        <f t="shared" si="9"/>
        <v>#REF!</v>
      </c>
      <c r="BD33" s="2" t="e">
        <f t="shared" si="9"/>
        <v>#REF!</v>
      </c>
      <c r="BE33" s="2" t="e">
        <f t="shared" si="9"/>
        <v>#REF!</v>
      </c>
      <c r="BF33" s="2" t="e">
        <f t="shared" si="9"/>
        <v>#REF!</v>
      </c>
      <c r="BG33" s="2" t="e">
        <f t="shared" si="9"/>
        <v>#REF!</v>
      </c>
      <c r="BH33" s="2" t="e">
        <f t="shared" si="9"/>
        <v>#REF!</v>
      </c>
      <c r="BI33" s="2" t="e">
        <f t="shared" si="9"/>
        <v>#REF!</v>
      </c>
      <c r="BJ33" s="2" t="e">
        <f t="shared" si="9"/>
        <v>#REF!</v>
      </c>
      <c r="BK33" s="2" t="e">
        <f t="shared" si="9"/>
        <v>#REF!</v>
      </c>
      <c r="BL33" s="2" t="e">
        <f t="shared" si="9"/>
        <v>#REF!</v>
      </c>
      <c r="BM33" s="2" t="e">
        <f t="shared" si="9"/>
        <v>#REF!</v>
      </c>
      <c r="BN33" s="2" t="e">
        <f t="shared" si="9"/>
        <v>#REF!</v>
      </c>
      <c r="BO33" s="2" t="e">
        <f t="shared" ref="BO33:BZ34" si="10">ROUND(BO17*0.8,)+25</f>
        <v>#REF!</v>
      </c>
      <c r="BP33" s="2" t="e">
        <f t="shared" si="10"/>
        <v>#REF!</v>
      </c>
      <c r="BQ33" s="2" t="e">
        <f t="shared" si="10"/>
        <v>#REF!</v>
      </c>
      <c r="BR33" s="2" t="e">
        <f t="shared" si="10"/>
        <v>#REF!</v>
      </c>
      <c r="BS33" s="2" t="e">
        <f t="shared" si="10"/>
        <v>#REF!</v>
      </c>
      <c r="BT33" s="2" t="e">
        <f t="shared" si="10"/>
        <v>#REF!</v>
      </c>
      <c r="BU33" s="2" t="e">
        <f t="shared" si="10"/>
        <v>#REF!</v>
      </c>
      <c r="BV33" s="2" t="e">
        <f t="shared" si="10"/>
        <v>#REF!</v>
      </c>
      <c r="BW33" s="2" t="e">
        <f t="shared" si="10"/>
        <v>#REF!</v>
      </c>
      <c r="BX33" s="2" t="e">
        <f t="shared" si="10"/>
        <v>#REF!</v>
      </c>
      <c r="BY33" s="2" t="e">
        <f t="shared" si="10"/>
        <v>#REF!</v>
      </c>
      <c r="BZ33" s="2" t="e">
        <f t="shared" si="10"/>
        <v>#REF!</v>
      </c>
    </row>
    <row r="34" spans="1:78" ht="10.7" customHeight="1" x14ac:dyDescent="0.2">
      <c r="A34" s="3">
        <v>2</v>
      </c>
      <c r="B34" s="2" t="e">
        <f t="shared" si="4"/>
        <v>#REF!</v>
      </c>
      <c r="C34" s="2" t="e">
        <f t="shared" si="9"/>
        <v>#REF!</v>
      </c>
      <c r="D34" s="2" t="e">
        <f t="shared" si="9"/>
        <v>#REF!</v>
      </c>
      <c r="E34" s="2" t="e">
        <f t="shared" si="9"/>
        <v>#REF!</v>
      </c>
      <c r="F34" s="2" t="e">
        <f t="shared" si="9"/>
        <v>#REF!</v>
      </c>
      <c r="G34" s="2" t="e">
        <f t="shared" si="9"/>
        <v>#REF!</v>
      </c>
      <c r="H34" s="2" t="e">
        <f t="shared" si="9"/>
        <v>#REF!</v>
      </c>
      <c r="I34" s="2" t="e">
        <f t="shared" si="9"/>
        <v>#REF!</v>
      </c>
      <c r="J34" s="2" t="e">
        <f t="shared" si="9"/>
        <v>#REF!</v>
      </c>
      <c r="K34" s="2" t="e">
        <f t="shared" si="9"/>
        <v>#REF!</v>
      </c>
      <c r="L34" s="2" t="e">
        <f t="shared" si="9"/>
        <v>#REF!</v>
      </c>
      <c r="M34" s="2" t="e">
        <f t="shared" si="9"/>
        <v>#REF!</v>
      </c>
      <c r="N34" s="2" t="e">
        <f t="shared" si="9"/>
        <v>#REF!</v>
      </c>
      <c r="O34" s="2" t="e">
        <f t="shared" si="9"/>
        <v>#REF!</v>
      </c>
      <c r="P34" s="2" t="e">
        <f t="shared" si="9"/>
        <v>#REF!</v>
      </c>
      <c r="Q34" s="2" t="e">
        <f t="shared" si="9"/>
        <v>#REF!</v>
      </c>
      <c r="R34" s="2" t="e">
        <f t="shared" si="9"/>
        <v>#REF!</v>
      </c>
      <c r="S34" s="2" t="e">
        <f t="shared" si="9"/>
        <v>#REF!</v>
      </c>
      <c r="T34" s="2" t="e">
        <f t="shared" si="9"/>
        <v>#REF!</v>
      </c>
      <c r="U34" s="2" t="e">
        <f t="shared" si="9"/>
        <v>#REF!</v>
      </c>
      <c r="V34" s="2" t="e">
        <f t="shared" si="9"/>
        <v>#REF!</v>
      </c>
      <c r="W34" s="2" t="e">
        <f t="shared" si="9"/>
        <v>#REF!</v>
      </c>
      <c r="X34" s="2" t="e">
        <f t="shared" si="9"/>
        <v>#REF!</v>
      </c>
      <c r="Y34" s="2" t="e">
        <f t="shared" si="9"/>
        <v>#REF!</v>
      </c>
      <c r="Z34" s="2" t="e">
        <f t="shared" si="9"/>
        <v>#REF!</v>
      </c>
      <c r="AA34" s="2" t="e">
        <f t="shared" si="9"/>
        <v>#REF!</v>
      </c>
      <c r="AB34" s="2" t="e">
        <f t="shared" si="9"/>
        <v>#REF!</v>
      </c>
      <c r="AC34" s="2" t="e">
        <f t="shared" si="9"/>
        <v>#REF!</v>
      </c>
      <c r="AD34" s="2" t="e">
        <f t="shared" si="9"/>
        <v>#REF!</v>
      </c>
      <c r="AE34" s="2" t="e">
        <f t="shared" si="9"/>
        <v>#REF!</v>
      </c>
      <c r="AF34" s="2" t="e">
        <f t="shared" si="9"/>
        <v>#REF!</v>
      </c>
      <c r="AG34" s="2" t="e">
        <f t="shared" si="9"/>
        <v>#REF!</v>
      </c>
      <c r="AH34" s="2" t="e">
        <f t="shared" si="9"/>
        <v>#REF!</v>
      </c>
      <c r="AI34" s="2" t="e">
        <f t="shared" si="9"/>
        <v>#REF!</v>
      </c>
      <c r="AJ34" s="2" t="e">
        <f t="shared" si="9"/>
        <v>#REF!</v>
      </c>
      <c r="AK34" s="2" t="e">
        <f t="shared" si="9"/>
        <v>#REF!</v>
      </c>
      <c r="AL34" s="2" t="e">
        <f t="shared" si="9"/>
        <v>#REF!</v>
      </c>
      <c r="AM34" s="2" t="e">
        <f t="shared" si="9"/>
        <v>#REF!</v>
      </c>
      <c r="AN34" s="2" t="e">
        <f t="shared" si="9"/>
        <v>#REF!</v>
      </c>
      <c r="AO34" s="2" t="e">
        <f t="shared" si="9"/>
        <v>#REF!</v>
      </c>
      <c r="AP34" s="2" t="e">
        <f t="shared" si="9"/>
        <v>#REF!</v>
      </c>
      <c r="AQ34" s="2" t="e">
        <f t="shared" si="9"/>
        <v>#REF!</v>
      </c>
      <c r="AR34" s="2" t="e">
        <f t="shared" si="9"/>
        <v>#REF!</v>
      </c>
      <c r="AS34" s="2" t="e">
        <f t="shared" si="9"/>
        <v>#REF!</v>
      </c>
      <c r="AT34" s="2" t="e">
        <f t="shared" si="9"/>
        <v>#REF!</v>
      </c>
      <c r="AU34" s="2" t="e">
        <f t="shared" si="9"/>
        <v>#REF!</v>
      </c>
      <c r="AV34" s="2" t="e">
        <f t="shared" si="9"/>
        <v>#REF!</v>
      </c>
      <c r="AW34" s="2" t="e">
        <f t="shared" si="9"/>
        <v>#REF!</v>
      </c>
      <c r="AX34" s="2" t="e">
        <f t="shared" si="9"/>
        <v>#REF!</v>
      </c>
      <c r="AY34" s="2" t="e">
        <f t="shared" si="9"/>
        <v>#REF!</v>
      </c>
      <c r="AZ34" s="2" t="e">
        <f t="shared" si="9"/>
        <v>#REF!</v>
      </c>
      <c r="BA34" s="2" t="e">
        <f t="shared" si="9"/>
        <v>#REF!</v>
      </c>
      <c r="BB34" s="2" t="e">
        <f t="shared" si="9"/>
        <v>#REF!</v>
      </c>
      <c r="BC34" s="2" t="e">
        <f t="shared" si="9"/>
        <v>#REF!</v>
      </c>
      <c r="BD34" s="2" t="e">
        <f t="shared" si="9"/>
        <v>#REF!</v>
      </c>
      <c r="BE34" s="2" t="e">
        <f t="shared" si="9"/>
        <v>#REF!</v>
      </c>
      <c r="BF34" s="2" t="e">
        <f t="shared" si="9"/>
        <v>#REF!</v>
      </c>
      <c r="BG34" s="2" t="e">
        <f t="shared" si="9"/>
        <v>#REF!</v>
      </c>
      <c r="BH34" s="2" t="e">
        <f t="shared" si="9"/>
        <v>#REF!</v>
      </c>
      <c r="BI34" s="2" t="e">
        <f t="shared" si="9"/>
        <v>#REF!</v>
      </c>
      <c r="BJ34" s="2" t="e">
        <f t="shared" si="9"/>
        <v>#REF!</v>
      </c>
      <c r="BK34" s="2" t="e">
        <f t="shared" si="9"/>
        <v>#REF!</v>
      </c>
      <c r="BL34" s="2" t="e">
        <f t="shared" si="9"/>
        <v>#REF!</v>
      </c>
      <c r="BM34" s="2" t="e">
        <f t="shared" si="9"/>
        <v>#REF!</v>
      </c>
      <c r="BN34" s="2" t="e">
        <f t="shared" si="9"/>
        <v>#REF!</v>
      </c>
      <c r="BO34" s="2" t="e">
        <f t="shared" si="10"/>
        <v>#REF!</v>
      </c>
      <c r="BP34" s="2" t="e">
        <f t="shared" si="10"/>
        <v>#REF!</v>
      </c>
      <c r="BQ34" s="2" t="e">
        <f t="shared" si="10"/>
        <v>#REF!</v>
      </c>
      <c r="BR34" s="2" t="e">
        <f t="shared" si="10"/>
        <v>#REF!</v>
      </c>
      <c r="BS34" s="2" t="e">
        <f t="shared" si="10"/>
        <v>#REF!</v>
      </c>
      <c r="BT34" s="2" t="e">
        <f t="shared" si="10"/>
        <v>#REF!</v>
      </c>
      <c r="BU34" s="2" t="e">
        <f t="shared" si="10"/>
        <v>#REF!</v>
      </c>
      <c r="BV34" s="2" t="e">
        <f t="shared" si="10"/>
        <v>#REF!</v>
      </c>
      <c r="BW34" s="2" t="e">
        <f t="shared" si="10"/>
        <v>#REF!</v>
      </c>
      <c r="BX34" s="2" t="e">
        <f t="shared" si="10"/>
        <v>#REF!</v>
      </c>
      <c r="BY34" s="2" t="e">
        <f t="shared" si="10"/>
        <v>#REF!</v>
      </c>
      <c r="BZ34" s="2" t="e">
        <f t="shared" si="10"/>
        <v>#REF!</v>
      </c>
    </row>
    <row r="35" spans="1:78" ht="11.45" customHeight="1" x14ac:dyDescent="0.2">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row>
    <row r="36" spans="1:78" x14ac:dyDescent="0.2">
      <c r="A36" s="36" t="s">
        <v>3</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row>
    <row r="37" spans="1:78" x14ac:dyDescent="0.2">
      <c r="A37" s="20" t="s">
        <v>4</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row>
    <row r="38" spans="1:78" x14ac:dyDescent="0.2">
      <c r="A38" s="20" t="s">
        <v>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row>
    <row r="39" spans="1:78" ht="12" customHeight="1" x14ac:dyDescent="0.2">
      <c r="A39" s="21" t="s">
        <v>6</v>
      </c>
    </row>
    <row r="40" spans="1:78" x14ac:dyDescent="0.2">
      <c r="A40" s="90" t="s">
        <v>70</v>
      </c>
    </row>
    <row r="41" spans="1:78" ht="10.7" customHeight="1" thickBot="1" x14ac:dyDescent="0.25">
      <c r="A41" s="20"/>
    </row>
    <row r="42" spans="1:78" ht="22.5" customHeight="1" thickBot="1" x14ac:dyDescent="0.25">
      <c r="A42" s="35" t="s">
        <v>8</v>
      </c>
    </row>
    <row r="43" spans="1:78" ht="144.75" thickBot="1" x14ac:dyDescent="0.25">
      <c r="A43" s="91" t="s">
        <v>68</v>
      </c>
    </row>
  </sheetData>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E9" sqref="E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27.6"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ROUNDUP(B8*0.9,)</f>
        <v>#REF!</v>
      </c>
      <c r="C24" s="29" t="e">
        <f t="shared" si="2"/>
        <v>#REF!</v>
      </c>
    </row>
    <row r="25" spans="1:3" ht="11.45" customHeight="1" x14ac:dyDescent="0.2">
      <c r="A25" s="3">
        <v>2</v>
      </c>
      <c r="B25" s="29" t="e">
        <f t="shared" ref="B25:C25" si="3">ROUNDUP(B9*0.9,)</f>
        <v>#REF!</v>
      </c>
      <c r="C25" s="29" t="e">
        <f t="shared" si="3"/>
        <v>#REF!</v>
      </c>
    </row>
    <row r="26" spans="1:3" ht="11.45" customHeight="1" x14ac:dyDescent="0.2">
      <c r="A26" s="5" t="s">
        <v>86</v>
      </c>
      <c r="B26" s="29"/>
      <c r="C26" s="29"/>
    </row>
    <row r="27" spans="1:3" ht="11.45" customHeight="1" x14ac:dyDescent="0.2">
      <c r="A27" s="3">
        <v>1</v>
      </c>
      <c r="B27" s="29" t="e">
        <f t="shared" ref="B27:C27" si="4">ROUNDUP(B11*0.9,)</f>
        <v>#REF!</v>
      </c>
      <c r="C27" s="29" t="e">
        <f t="shared" si="4"/>
        <v>#REF!</v>
      </c>
    </row>
    <row r="28" spans="1:3" ht="11.45" customHeight="1" x14ac:dyDescent="0.2">
      <c r="A28" s="3">
        <v>2</v>
      </c>
      <c r="B28" s="29" t="e">
        <f t="shared" ref="B28:C28" si="5">ROUNDUP(B12*0.9,)</f>
        <v>#REF!</v>
      </c>
      <c r="C28" s="29" t="e">
        <f t="shared" si="5"/>
        <v>#REF!</v>
      </c>
    </row>
    <row r="29" spans="1:3" ht="11.45" customHeight="1" x14ac:dyDescent="0.2">
      <c r="A29" s="4" t="s">
        <v>91</v>
      </c>
      <c r="B29" s="29"/>
      <c r="C29" s="29"/>
    </row>
    <row r="30" spans="1:3" ht="11.45" customHeight="1" x14ac:dyDescent="0.2">
      <c r="A30" s="3">
        <v>1</v>
      </c>
      <c r="B30" s="29" t="e">
        <f t="shared" ref="B30:C30" si="6">ROUNDUP(B14*0.9,)</f>
        <v>#REF!</v>
      </c>
      <c r="C30" s="29" t="e">
        <f t="shared" si="6"/>
        <v>#REF!</v>
      </c>
    </row>
    <row r="31" spans="1:3" ht="11.45" customHeight="1" x14ac:dyDescent="0.2">
      <c r="A31" s="3">
        <v>2</v>
      </c>
      <c r="B31" s="29" t="e">
        <f t="shared" ref="B31:C31" si="7">ROUNDUP(B15*0.9,)</f>
        <v>#REF!</v>
      </c>
      <c r="C31" s="29" t="e">
        <f t="shared" si="7"/>
        <v>#REF!</v>
      </c>
    </row>
    <row r="32" spans="1:3" ht="11.45" customHeight="1" x14ac:dyDescent="0.2">
      <c r="A32" s="2" t="s">
        <v>92</v>
      </c>
      <c r="B32" s="29"/>
      <c r="C32" s="29"/>
    </row>
    <row r="33" spans="1:3" ht="11.45" customHeight="1" x14ac:dyDescent="0.2">
      <c r="A33" s="3">
        <v>1</v>
      </c>
      <c r="B33" s="29" t="e">
        <f t="shared" ref="B33:C33" si="8">ROUNDUP(B17*0.9,)</f>
        <v>#REF!</v>
      </c>
      <c r="C33" s="29" t="e">
        <f t="shared" si="8"/>
        <v>#REF!</v>
      </c>
    </row>
    <row r="34" spans="1:3" ht="11.45" customHeight="1" x14ac:dyDescent="0.2">
      <c r="A34" s="3">
        <v>2</v>
      </c>
      <c r="B34" s="29" t="e">
        <f t="shared" ref="B34:C34" si="9">ROUNDUP(B18*0.9,)</f>
        <v>#REF!</v>
      </c>
      <c r="C34" s="29" t="e">
        <f t="shared" si="9"/>
        <v>#REF!</v>
      </c>
    </row>
    <row r="35" spans="1:3" ht="11.45" customHeight="1" x14ac:dyDescent="0.2">
      <c r="A35" s="24"/>
    </row>
    <row r="36" spans="1:3" x14ac:dyDescent="0.2">
      <c r="A36" s="41" t="s">
        <v>18</v>
      </c>
    </row>
    <row r="37" spans="1:3" x14ac:dyDescent="0.2">
      <c r="A37" s="38" t="s">
        <v>22</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4" zoomScaleNormal="100" workbookViewId="0">
      <pane xSplit="1" topLeftCell="B1" activePane="topRight" state="frozen"/>
      <selection pane="topRight" activeCell="C24" activeCellId="1" sqref="C5:C6 C24:C25"/>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ROUNDUP(B8*0.87,)</f>
        <v>#REF!</v>
      </c>
      <c r="C27" s="141" t="e">
        <f t="shared" si="2"/>
        <v>#REF!</v>
      </c>
    </row>
    <row r="28" spans="1:3" ht="11.45" customHeight="1" x14ac:dyDescent="0.2">
      <c r="A28" s="3">
        <v>2</v>
      </c>
      <c r="B28" s="141" t="e">
        <f t="shared" ref="B28:C28" si="3">ROUNDUP(B9*0.87,)</f>
        <v>#REF!</v>
      </c>
      <c r="C28" s="141" t="e">
        <f t="shared" si="3"/>
        <v>#REF!</v>
      </c>
    </row>
    <row r="29" spans="1:3" ht="11.45" customHeight="1" x14ac:dyDescent="0.2">
      <c r="A29" s="120" t="s">
        <v>107</v>
      </c>
      <c r="B29" s="141"/>
      <c r="C29" s="141"/>
    </row>
    <row r="30" spans="1:3" ht="11.45" customHeight="1" x14ac:dyDescent="0.2">
      <c r="A30" s="3">
        <v>1</v>
      </c>
      <c r="B30" s="141" t="e">
        <f t="shared" ref="B30:C30" si="4">ROUNDUP(B11*0.87,)</f>
        <v>#REF!</v>
      </c>
      <c r="C30" s="141" t="e">
        <f t="shared" si="4"/>
        <v>#REF!</v>
      </c>
    </row>
    <row r="31" spans="1:3" ht="11.45" customHeight="1" x14ac:dyDescent="0.2">
      <c r="A31" s="3">
        <v>2</v>
      </c>
      <c r="B31" s="141" t="e">
        <f t="shared" ref="B31:C31" si="5">ROUNDUP(B12*0.87,)</f>
        <v>#REF!</v>
      </c>
      <c r="C31" s="141" t="e">
        <f t="shared" si="5"/>
        <v>#REF!</v>
      </c>
    </row>
    <row r="32" spans="1:3" ht="11.45" customHeight="1" x14ac:dyDescent="0.2">
      <c r="A32" s="5" t="s">
        <v>86</v>
      </c>
      <c r="B32" s="141"/>
      <c r="C32" s="141"/>
    </row>
    <row r="33" spans="1:3" ht="11.45" customHeight="1" x14ac:dyDescent="0.2">
      <c r="A33" s="3">
        <v>1</v>
      </c>
      <c r="B33" s="141" t="e">
        <f t="shared" ref="B33:C33" si="6">ROUNDUP(B14*0.87,)</f>
        <v>#REF!</v>
      </c>
      <c r="C33" s="141" t="e">
        <f t="shared" si="6"/>
        <v>#REF!</v>
      </c>
    </row>
    <row r="34" spans="1:3" ht="11.45" customHeight="1" x14ac:dyDescent="0.2">
      <c r="A34" s="3">
        <v>2</v>
      </c>
      <c r="B34" s="141" t="e">
        <f t="shared" ref="B34:C34" si="7">ROUNDUP(B15*0.87,)</f>
        <v>#REF!</v>
      </c>
      <c r="C34" s="141" t="e">
        <f t="shared" si="7"/>
        <v>#REF!</v>
      </c>
    </row>
    <row r="35" spans="1:3" ht="11.45" customHeight="1" x14ac:dyDescent="0.2">
      <c r="A35" s="4" t="s">
        <v>91</v>
      </c>
      <c r="B35" s="141"/>
      <c r="C35" s="141"/>
    </row>
    <row r="36" spans="1:3" ht="11.45" customHeight="1" x14ac:dyDescent="0.2">
      <c r="A36" s="3">
        <v>1</v>
      </c>
      <c r="B36" s="141" t="e">
        <f t="shared" ref="B36:C36" si="8">ROUNDUP(B17*0.87,)</f>
        <v>#REF!</v>
      </c>
      <c r="C36" s="141" t="e">
        <f t="shared" si="8"/>
        <v>#REF!</v>
      </c>
    </row>
    <row r="37" spans="1:3" ht="11.45" customHeight="1" x14ac:dyDescent="0.2">
      <c r="A37" s="3">
        <v>2</v>
      </c>
      <c r="B37" s="141" t="e">
        <f t="shared" ref="B37:C37" si="9">ROUNDUP(B18*0.87,)</f>
        <v>#REF!</v>
      </c>
      <c r="C37" s="141" t="e">
        <f t="shared" si="9"/>
        <v>#REF!</v>
      </c>
    </row>
    <row r="38" spans="1:3" ht="11.45" customHeight="1" x14ac:dyDescent="0.2">
      <c r="A38" s="2" t="s">
        <v>92</v>
      </c>
      <c r="B38" s="141"/>
      <c r="C38" s="141"/>
    </row>
    <row r="39" spans="1:3" ht="11.45" customHeight="1" x14ac:dyDescent="0.2">
      <c r="A39" s="3">
        <v>1</v>
      </c>
      <c r="B39" s="141" t="e">
        <f t="shared" ref="B39:C39" si="10">ROUNDUP(B20*0.87,)</f>
        <v>#REF!</v>
      </c>
      <c r="C39" s="141" t="e">
        <f t="shared" si="10"/>
        <v>#REF!</v>
      </c>
    </row>
    <row r="40" spans="1:3" ht="11.45" customHeight="1" x14ac:dyDescent="0.2">
      <c r="A40" s="3">
        <v>2</v>
      </c>
      <c r="B40" s="141" t="e">
        <f t="shared" ref="B40:C40" si="11">ROUNDUP(B21*0.87,)</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B5" sqref="B5"/>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34.9"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ROUNDUP(B8*0.87,)</f>
        <v>#REF!</v>
      </c>
      <c r="C24" s="29" t="e">
        <f t="shared" si="2"/>
        <v>#REF!</v>
      </c>
    </row>
    <row r="25" spans="1:3" ht="11.45" customHeight="1" x14ac:dyDescent="0.2">
      <c r="A25" s="3">
        <v>2</v>
      </c>
      <c r="B25" s="29" t="e">
        <f t="shared" ref="B25:C25" si="3">ROUNDUP(B9*0.87,)</f>
        <v>#REF!</v>
      </c>
      <c r="C25" s="29" t="e">
        <f t="shared" si="3"/>
        <v>#REF!</v>
      </c>
    </row>
    <row r="26" spans="1:3" ht="11.45" customHeight="1" x14ac:dyDescent="0.2">
      <c r="A26" s="5" t="s">
        <v>86</v>
      </c>
      <c r="B26" s="29"/>
      <c r="C26" s="29"/>
    </row>
    <row r="27" spans="1:3" ht="11.45" customHeight="1" x14ac:dyDescent="0.2">
      <c r="A27" s="3">
        <v>1</v>
      </c>
      <c r="B27" s="29" t="e">
        <f t="shared" ref="B27:C27" si="4">ROUNDUP(B11*0.87,)</f>
        <v>#REF!</v>
      </c>
      <c r="C27" s="29" t="e">
        <f t="shared" si="4"/>
        <v>#REF!</v>
      </c>
    </row>
    <row r="28" spans="1:3" ht="11.45" customHeight="1" x14ac:dyDescent="0.2">
      <c r="A28" s="3">
        <v>2</v>
      </c>
      <c r="B28" s="29" t="e">
        <f t="shared" ref="B28:C28" si="5">ROUNDUP(B12*0.87,)</f>
        <v>#REF!</v>
      </c>
      <c r="C28" s="29" t="e">
        <f t="shared" si="5"/>
        <v>#REF!</v>
      </c>
    </row>
    <row r="29" spans="1:3" ht="11.45" customHeight="1" x14ac:dyDescent="0.2">
      <c r="A29" s="4" t="s">
        <v>91</v>
      </c>
      <c r="B29" s="29"/>
      <c r="C29" s="29"/>
    </row>
    <row r="30" spans="1:3" ht="11.45" customHeight="1" x14ac:dyDescent="0.2">
      <c r="A30" s="3">
        <v>1</v>
      </c>
      <c r="B30" s="29" t="e">
        <f t="shared" ref="B30:C30" si="6">ROUNDUP(B14*0.87,)</f>
        <v>#REF!</v>
      </c>
      <c r="C30" s="29" t="e">
        <f t="shared" si="6"/>
        <v>#REF!</v>
      </c>
    </row>
    <row r="31" spans="1:3" ht="11.45" customHeight="1" x14ac:dyDescent="0.2">
      <c r="A31" s="3">
        <v>2</v>
      </c>
      <c r="B31" s="29" t="e">
        <f t="shared" ref="B31:C31" si="7">ROUNDUP(B15*0.87,)</f>
        <v>#REF!</v>
      </c>
      <c r="C31" s="29" t="e">
        <f t="shared" si="7"/>
        <v>#REF!</v>
      </c>
    </row>
    <row r="32" spans="1:3" ht="11.45" customHeight="1" x14ac:dyDescent="0.2">
      <c r="A32" s="2" t="s">
        <v>92</v>
      </c>
      <c r="B32" s="29"/>
      <c r="C32" s="29"/>
    </row>
    <row r="33" spans="1:3" ht="11.45" customHeight="1" x14ac:dyDescent="0.2">
      <c r="A33" s="3">
        <v>1</v>
      </c>
      <c r="B33" s="29" t="e">
        <f t="shared" ref="B33:C33" si="8">ROUNDUP(B17*0.87,)</f>
        <v>#REF!</v>
      </c>
      <c r="C33" s="29" t="e">
        <f t="shared" si="8"/>
        <v>#REF!</v>
      </c>
    </row>
    <row r="34" spans="1:3" ht="11.45" customHeight="1" x14ac:dyDescent="0.2">
      <c r="A34" s="3">
        <v>2</v>
      </c>
      <c r="B34" s="29" t="e">
        <f t="shared" ref="B34:C34" si="9">ROUNDUP(B18*0.87,)</f>
        <v>#REF!</v>
      </c>
      <c r="C34" s="29" t="e">
        <f t="shared" si="9"/>
        <v>#REF!</v>
      </c>
    </row>
    <row r="35" spans="1:3" ht="11.45" customHeight="1" x14ac:dyDescent="0.2">
      <c r="A35" s="24"/>
      <c r="B35" s="30"/>
      <c r="C35" s="30"/>
    </row>
    <row r="36" spans="1:3" x14ac:dyDescent="0.2">
      <c r="A36" s="41" t="s">
        <v>18</v>
      </c>
    </row>
    <row r="37" spans="1:3" x14ac:dyDescent="0.2">
      <c r="A37" s="38" t="s">
        <v>22</v>
      </c>
    </row>
    <row r="38" spans="1:3" x14ac:dyDescent="0.2">
      <c r="A38" s="22"/>
    </row>
    <row r="39" spans="1:3" x14ac:dyDescent="0.2">
      <c r="A39" s="41" t="s">
        <v>3</v>
      </c>
    </row>
    <row r="40" spans="1:3" x14ac:dyDescent="0.2">
      <c r="A40" s="23" t="s">
        <v>4</v>
      </c>
    </row>
    <row r="41" spans="1:3" x14ac:dyDescent="0.2">
      <c r="A41" s="23"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7" zoomScaleNormal="100" workbookViewId="0">
      <pane xSplit="1" topLeftCell="B1" activePane="topRight" state="frozen"/>
      <selection pane="topRight" activeCell="B24" sqref="B24:AY34"/>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c r="Z8" s="29" t="e">
        <f>'C завтраками| Bed and breakfast'!#REF!*0.9</f>
        <v>#REF!</v>
      </c>
      <c r="AA8" s="29" t="e">
        <f>'C завтраками| Bed and breakfast'!#REF!*0.9</f>
        <v>#REF!</v>
      </c>
      <c r="AB8" s="29" t="e">
        <f>'C завтраками| Bed and breakfast'!#REF!*0.9</f>
        <v>#REF!</v>
      </c>
      <c r="AC8" s="29" t="e">
        <f>'C завтраками| Bed and breakfast'!#REF!*0.9</f>
        <v>#REF!</v>
      </c>
      <c r="AD8" s="29" t="e">
        <f>'C завтраками| Bed and breakfast'!#REF!*0.9</f>
        <v>#REF!</v>
      </c>
      <c r="AE8" s="29" t="e">
        <f>'C завтраками| Bed and breakfast'!#REF!*0.9</f>
        <v>#REF!</v>
      </c>
      <c r="AF8" s="29" t="e">
        <f>'C завтраками| Bed and breakfast'!#REF!*0.9</f>
        <v>#REF!</v>
      </c>
      <c r="AG8" s="29" t="e">
        <f>'C завтраками| Bed and breakfast'!#REF!*0.9</f>
        <v>#REF!</v>
      </c>
      <c r="AH8" s="29" t="e">
        <f>'C завтраками| Bed and breakfast'!#REF!*0.9</f>
        <v>#REF!</v>
      </c>
      <c r="AI8" s="29" t="e">
        <f>'C завтраками| Bed and breakfast'!#REF!*0.9</f>
        <v>#REF!</v>
      </c>
      <c r="AJ8" s="29" t="e">
        <f>'C завтраками| Bed and breakfast'!#REF!*0.9</f>
        <v>#REF!</v>
      </c>
      <c r="AK8" s="29" t="e">
        <f>'C завтраками| Bed and breakfast'!#REF!*0.9</f>
        <v>#REF!</v>
      </c>
      <c r="AL8" s="29" t="e">
        <f>'C завтраками| Bed and breakfast'!#REF!*0.9</f>
        <v>#REF!</v>
      </c>
      <c r="AM8" s="29" t="e">
        <f>'C завтраками| Bed and breakfast'!#REF!*0.9</f>
        <v>#REF!</v>
      </c>
      <c r="AN8" s="29" t="e">
        <f>'C завтраками| Bed and breakfast'!#REF!*0.9</f>
        <v>#REF!</v>
      </c>
      <c r="AO8" s="29" t="e">
        <f>'C завтраками| Bed and breakfast'!#REF!*0.9</f>
        <v>#REF!</v>
      </c>
      <c r="AP8" s="29" t="e">
        <f>'C завтраками| Bed and breakfast'!#REF!*0.9</f>
        <v>#REF!</v>
      </c>
      <c r="AQ8" s="29" t="e">
        <f>'C завтраками| Bed and breakfast'!#REF!*0.9</f>
        <v>#REF!</v>
      </c>
      <c r="AR8" s="29" t="e">
        <f>'C завтраками| Bed and breakfast'!#REF!*0.9</f>
        <v>#REF!</v>
      </c>
      <c r="AS8" s="29" t="e">
        <f>'C завтраками| Bed and breakfast'!#REF!*0.9</f>
        <v>#REF!</v>
      </c>
      <c r="AT8" s="29" t="e">
        <f>'C завтраками| Bed and breakfast'!#REF!*0.9</f>
        <v>#REF!</v>
      </c>
      <c r="AU8" s="29" t="e">
        <f>'C завтраками| Bed and breakfast'!#REF!*0.9</f>
        <v>#REF!</v>
      </c>
      <c r="AV8" s="29" t="e">
        <f>'C завтраками| Bed and breakfast'!#REF!*0.9</f>
        <v>#REF!</v>
      </c>
      <c r="AW8" s="29" t="e">
        <f>'C завтраками| Bed and breakfast'!#REF!*0.9</f>
        <v>#REF!</v>
      </c>
      <c r="AX8" s="29" t="e">
        <f>'C завтраками| Bed and breakfast'!#REF!*0.9</f>
        <v>#REF!</v>
      </c>
      <c r="AY8" s="29" t="e">
        <f>'C завтраками| Bed and breakfast'!#REF!*0.9</f>
        <v>#REF!</v>
      </c>
    </row>
    <row r="9" spans="1:51"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c r="Z9" s="29" t="e">
        <f>'C завтраками| Bed and breakfast'!#REF!*0.9</f>
        <v>#REF!</v>
      </c>
      <c r="AA9" s="29" t="e">
        <f>'C завтраками| Bed and breakfast'!#REF!*0.9</f>
        <v>#REF!</v>
      </c>
      <c r="AB9" s="29" t="e">
        <f>'C завтраками| Bed and breakfast'!#REF!*0.9</f>
        <v>#REF!</v>
      </c>
      <c r="AC9" s="29" t="e">
        <f>'C завтраками| Bed and breakfast'!#REF!*0.9</f>
        <v>#REF!</v>
      </c>
      <c r="AD9" s="29" t="e">
        <f>'C завтраками| Bed and breakfast'!#REF!*0.9</f>
        <v>#REF!</v>
      </c>
      <c r="AE9" s="29" t="e">
        <f>'C завтраками| Bed and breakfast'!#REF!*0.9</f>
        <v>#REF!</v>
      </c>
      <c r="AF9" s="29" t="e">
        <f>'C завтраками| Bed and breakfast'!#REF!*0.9</f>
        <v>#REF!</v>
      </c>
      <c r="AG9" s="29" t="e">
        <f>'C завтраками| Bed and breakfast'!#REF!*0.9</f>
        <v>#REF!</v>
      </c>
      <c r="AH9" s="29" t="e">
        <f>'C завтраками| Bed and breakfast'!#REF!*0.9</f>
        <v>#REF!</v>
      </c>
      <c r="AI9" s="29" t="e">
        <f>'C завтраками| Bed and breakfast'!#REF!*0.9</f>
        <v>#REF!</v>
      </c>
      <c r="AJ9" s="29" t="e">
        <f>'C завтраками| Bed and breakfast'!#REF!*0.9</f>
        <v>#REF!</v>
      </c>
      <c r="AK9" s="29" t="e">
        <f>'C завтраками| Bed and breakfast'!#REF!*0.9</f>
        <v>#REF!</v>
      </c>
      <c r="AL9" s="29" t="e">
        <f>'C завтраками| Bed and breakfast'!#REF!*0.9</f>
        <v>#REF!</v>
      </c>
      <c r="AM9" s="29" t="e">
        <f>'C завтраками| Bed and breakfast'!#REF!*0.9</f>
        <v>#REF!</v>
      </c>
      <c r="AN9" s="29" t="e">
        <f>'C завтраками| Bed and breakfast'!#REF!*0.9</f>
        <v>#REF!</v>
      </c>
      <c r="AO9" s="29" t="e">
        <f>'C завтраками| Bed and breakfast'!#REF!*0.9</f>
        <v>#REF!</v>
      </c>
      <c r="AP9" s="29" t="e">
        <f>'C завтраками| Bed and breakfast'!#REF!*0.9</f>
        <v>#REF!</v>
      </c>
      <c r="AQ9" s="29" t="e">
        <f>'C завтраками| Bed and breakfast'!#REF!*0.9</f>
        <v>#REF!</v>
      </c>
      <c r="AR9" s="29" t="e">
        <f>'C завтраками| Bed and breakfast'!#REF!*0.9</f>
        <v>#REF!</v>
      </c>
      <c r="AS9" s="29" t="e">
        <f>'C завтраками| Bed and breakfast'!#REF!*0.9</f>
        <v>#REF!</v>
      </c>
      <c r="AT9" s="29" t="e">
        <f>'C завтраками| Bed and breakfast'!#REF!*0.9</f>
        <v>#REF!</v>
      </c>
      <c r="AU9" s="29" t="e">
        <f>'C завтраками| Bed and breakfast'!#REF!*0.9</f>
        <v>#REF!</v>
      </c>
      <c r="AV9" s="29" t="e">
        <f>'C завтраками| Bed and breakfast'!#REF!*0.9</f>
        <v>#REF!</v>
      </c>
      <c r="AW9" s="29" t="e">
        <f>'C завтраками| Bed and breakfast'!#REF!*0.9</f>
        <v>#REF!</v>
      </c>
      <c r="AX9" s="29" t="e">
        <f>'C завтраками| Bed and breakfast'!#REF!*0.9</f>
        <v>#REF!</v>
      </c>
      <c r="AY9" s="29" t="e">
        <f>'C завтраками| Bed and breakfast'!#REF!*0.9</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c r="Z11" s="29" t="e">
        <f>'C завтраками| Bed and breakfast'!#REF!*0.9</f>
        <v>#REF!</v>
      </c>
      <c r="AA11" s="29" t="e">
        <f>'C завтраками| Bed and breakfast'!#REF!*0.9</f>
        <v>#REF!</v>
      </c>
      <c r="AB11" s="29" t="e">
        <f>'C завтраками| Bed and breakfast'!#REF!*0.9</f>
        <v>#REF!</v>
      </c>
      <c r="AC11" s="29" t="e">
        <f>'C завтраками| Bed and breakfast'!#REF!*0.9</f>
        <v>#REF!</v>
      </c>
      <c r="AD11" s="29" t="e">
        <f>'C завтраками| Bed and breakfast'!#REF!*0.9</f>
        <v>#REF!</v>
      </c>
      <c r="AE11" s="29" t="e">
        <f>'C завтраками| Bed and breakfast'!#REF!*0.9</f>
        <v>#REF!</v>
      </c>
      <c r="AF11" s="29" t="e">
        <f>'C завтраками| Bed and breakfast'!#REF!*0.9</f>
        <v>#REF!</v>
      </c>
      <c r="AG11" s="29" t="e">
        <f>'C завтраками| Bed and breakfast'!#REF!*0.9</f>
        <v>#REF!</v>
      </c>
      <c r="AH11" s="29" t="e">
        <f>'C завтраками| Bed and breakfast'!#REF!*0.9</f>
        <v>#REF!</v>
      </c>
      <c r="AI11" s="29" t="e">
        <f>'C завтраками| Bed and breakfast'!#REF!*0.9</f>
        <v>#REF!</v>
      </c>
      <c r="AJ11" s="29" t="e">
        <f>'C завтраками| Bed and breakfast'!#REF!*0.9</f>
        <v>#REF!</v>
      </c>
      <c r="AK11" s="29" t="e">
        <f>'C завтраками| Bed and breakfast'!#REF!*0.9</f>
        <v>#REF!</v>
      </c>
      <c r="AL11" s="29" t="e">
        <f>'C завтраками| Bed and breakfast'!#REF!*0.9</f>
        <v>#REF!</v>
      </c>
      <c r="AM11" s="29" t="e">
        <f>'C завтраками| Bed and breakfast'!#REF!*0.9</f>
        <v>#REF!</v>
      </c>
      <c r="AN11" s="29" t="e">
        <f>'C завтраками| Bed and breakfast'!#REF!*0.9</f>
        <v>#REF!</v>
      </c>
      <c r="AO11" s="29" t="e">
        <f>'C завтраками| Bed and breakfast'!#REF!*0.9</f>
        <v>#REF!</v>
      </c>
      <c r="AP11" s="29" t="e">
        <f>'C завтраками| Bed and breakfast'!#REF!*0.9</f>
        <v>#REF!</v>
      </c>
      <c r="AQ11" s="29" t="e">
        <f>'C завтраками| Bed and breakfast'!#REF!*0.9</f>
        <v>#REF!</v>
      </c>
      <c r="AR11" s="29" t="e">
        <f>'C завтраками| Bed and breakfast'!#REF!*0.9</f>
        <v>#REF!</v>
      </c>
      <c r="AS11" s="29" t="e">
        <f>'C завтраками| Bed and breakfast'!#REF!*0.9</f>
        <v>#REF!</v>
      </c>
      <c r="AT11" s="29" t="e">
        <f>'C завтраками| Bed and breakfast'!#REF!*0.9</f>
        <v>#REF!</v>
      </c>
      <c r="AU11" s="29" t="e">
        <f>'C завтраками| Bed and breakfast'!#REF!*0.9</f>
        <v>#REF!</v>
      </c>
      <c r="AV11" s="29" t="e">
        <f>'C завтраками| Bed and breakfast'!#REF!*0.9</f>
        <v>#REF!</v>
      </c>
      <c r="AW11" s="29" t="e">
        <f>'C завтраками| Bed and breakfast'!#REF!*0.9</f>
        <v>#REF!</v>
      </c>
      <c r="AX11" s="29" t="e">
        <f>'C завтраками| Bed and breakfast'!#REF!*0.9</f>
        <v>#REF!</v>
      </c>
      <c r="AY11" s="29" t="e">
        <f>'C завтраками| Bed and breakfast'!#REF!*0.9</f>
        <v>#REF!</v>
      </c>
    </row>
    <row r="12" spans="1:51"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c r="Z12" s="29" t="e">
        <f>'C завтраками| Bed and breakfast'!#REF!*0.9</f>
        <v>#REF!</v>
      </c>
      <c r="AA12" s="29" t="e">
        <f>'C завтраками| Bed and breakfast'!#REF!*0.9</f>
        <v>#REF!</v>
      </c>
      <c r="AB12" s="29" t="e">
        <f>'C завтраками| Bed and breakfast'!#REF!*0.9</f>
        <v>#REF!</v>
      </c>
      <c r="AC12" s="29" t="e">
        <f>'C завтраками| Bed and breakfast'!#REF!*0.9</f>
        <v>#REF!</v>
      </c>
      <c r="AD12" s="29" t="e">
        <f>'C завтраками| Bed and breakfast'!#REF!*0.9</f>
        <v>#REF!</v>
      </c>
      <c r="AE12" s="29" t="e">
        <f>'C завтраками| Bed and breakfast'!#REF!*0.9</f>
        <v>#REF!</v>
      </c>
      <c r="AF12" s="29" t="e">
        <f>'C завтраками| Bed and breakfast'!#REF!*0.9</f>
        <v>#REF!</v>
      </c>
      <c r="AG12" s="29" t="e">
        <f>'C завтраками| Bed and breakfast'!#REF!*0.9</f>
        <v>#REF!</v>
      </c>
      <c r="AH12" s="29" t="e">
        <f>'C завтраками| Bed and breakfast'!#REF!*0.9</f>
        <v>#REF!</v>
      </c>
      <c r="AI12" s="29" t="e">
        <f>'C завтраками| Bed and breakfast'!#REF!*0.9</f>
        <v>#REF!</v>
      </c>
      <c r="AJ12" s="29" t="e">
        <f>'C завтраками| Bed and breakfast'!#REF!*0.9</f>
        <v>#REF!</v>
      </c>
      <c r="AK12" s="29" t="e">
        <f>'C завтраками| Bed and breakfast'!#REF!*0.9</f>
        <v>#REF!</v>
      </c>
      <c r="AL12" s="29" t="e">
        <f>'C завтраками| Bed and breakfast'!#REF!*0.9</f>
        <v>#REF!</v>
      </c>
      <c r="AM12" s="29" t="e">
        <f>'C завтраками| Bed and breakfast'!#REF!*0.9</f>
        <v>#REF!</v>
      </c>
      <c r="AN12" s="29" t="e">
        <f>'C завтраками| Bed and breakfast'!#REF!*0.9</f>
        <v>#REF!</v>
      </c>
      <c r="AO12" s="29" t="e">
        <f>'C завтраками| Bed and breakfast'!#REF!*0.9</f>
        <v>#REF!</v>
      </c>
      <c r="AP12" s="29" t="e">
        <f>'C завтраками| Bed and breakfast'!#REF!*0.9</f>
        <v>#REF!</v>
      </c>
      <c r="AQ12" s="29" t="e">
        <f>'C завтраками| Bed and breakfast'!#REF!*0.9</f>
        <v>#REF!</v>
      </c>
      <c r="AR12" s="29" t="e">
        <f>'C завтраками| Bed and breakfast'!#REF!*0.9</f>
        <v>#REF!</v>
      </c>
      <c r="AS12" s="29" t="e">
        <f>'C завтраками| Bed and breakfast'!#REF!*0.9</f>
        <v>#REF!</v>
      </c>
      <c r="AT12" s="29" t="e">
        <f>'C завтраками| Bed and breakfast'!#REF!*0.9</f>
        <v>#REF!</v>
      </c>
      <c r="AU12" s="29" t="e">
        <f>'C завтраками| Bed and breakfast'!#REF!*0.9</f>
        <v>#REF!</v>
      </c>
      <c r="AV12" s="29" t="e">
        <f>'C завтраками| Bed and breakfast'!#REF!*0.9</f>
        <v>#REF!</v>
      </c>
      <c r="AW12" s="29" t="e">
        <f>'C завтраками| Bed and breakfast'!#REF!*0.9</f>
        <v>#REF!</v>
      </c>
      <c r="AX12" s="29" t="e">
        <f>'C завтраками| Bed and breakfast'!#REF!*0.9</f>
        <v>#REF!</v>
      </c>
      <c r="AY12" s="29" t="e">
        <f>'C завтраками| Bed and breakfast'!#REF!*0.9</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c r="Z14" s="29" t="e">
        <f>'C завтраками| Bed and breakfast'!#REF!*0.9</f>
        <v>#REF!</v>
      </c>
      <c r="AA14" s="29" t="e">
        <f>'C завтраками| Bed and breakfast'!#REF!*0.9</f>
        <v>#REF!</v>
      </c>
      <c r="AB14" s="29" t="e">
        <f>'C завтраками| Bed and breakfast'!#REF!*0.9</f>
        <v>#REF!</v>
      </c>
      <c r="AC14" s="29" t="e">
        <f>'C завтраками| Bed and breakfast'!#REF!*0.9</f>
        <v>#REF!</v>
      </c>
      <c r="AD14" s="29" t="e">
        <f>'C завтраками| Bed and breakfast'!#REF!*0.9</f>
        <v>#REF!</v>
      </c>
      <c r="AE14" s="29" t="e">
        <f>'C завтраками| Bed and breakfast'!#REF!*0.9</f>
        <v>#REF!</v>
      </c>
      <c r="AF14" s="29" t="e">
        <f>'C завтраками| Bed and breakfast'!#REF!*0.9</f>
        <v>#REF!</v>
      </c>
      <c r="AG14" s="29" t="e">
        <f>'C завтраками| Bed and breakfast'!#REF!*0.9</f>
        <v>#REF!</v>
      </c>
      <c r="AH14" s="29" t="e">
        <f>'C завтраками| Bed and breakfast'!#REF!*0.9</f>
        <v>#REF!</v>
      </c>
      <c r="AI14" s="29" t="e">
        <f>'C завтраками| Bed and breakfast'!#REF!*0.9</f>
        <v>#REF!</v>
      </c>
      <c r="AJ14" s="29" t="e">
        <f>'C завтраками| Bed and breakfast'!#REF!*0.9</f>
        <v>#REF!</v>
      </c>
      <c r="AK14" s="29" t="e">
        <f>'C завтраками| Bed and breakfast'!#REF!*0.9</f>
        <v>#REF!</v>
      </c>
      <c r="AL14" s="29" t="e">
        <f>'C завтраками| Bed and breakfast'!#REF!*0.9</f>
        <v>#REF!</v>
      </c>
      <c r="AM14" s="29" t="e">
        <f>'C завтраками| Bed and breakfast'!#REF!*0.9</f>
        <v>#REF!</v>
      </c>
      <c r="AN14" s="29" t="e">
        <f>'C завтраками| Bed and breakfast'!#REF!*0.9</f>
        <v>#REF!</v>
      </c>
      <c r="AO14" s="29" t="e">
        <f>'C завтраками| Bed and breakfast'!#REF!*0.9</f>
        <v>#REF!</v>
      </c>
      <c r="AP14" s="29" t="e">
        <f>'C завтраками| Bed and breakfast'!#REF!*0.9</f>
        <v>#REF!</v>
      </c>
      <c r="AQ14" s="29" t="e">
        <f>'C завтраками| Bed and breakfast'!#REF!*0.9</f>
        <v>#REF!</v>
      </c>
      <c r="AR14" s="29" t="e">
        <f>'C завтраками| Bed and breakfast'!#REF!*0.9</f>
        <v>#REF!</v>
      </c>
      <c r="AS14" s="29" t="e">
        <f>'C завтраками| Bed and breakfast'!#REF!*0.9</f>
        <v>#REF!</v>
      </c>
      <c r="AT14" s="29" t="e">
        <f>'C завтраками| Bed and breakfast'!#REF!*0.9</f>
        <v>#REF!</v>
      </c>
      <c r="AU14" s="29" t="e">
        <f>'C завтраками| Bed and breakfast'!#REF!*0.9</f>
        <v>#REF!</v>
      </c>
      <c r="AV14" s="29" t="e">
        <f>'C завтраками| Bed and breakfast'!#REF!*0.9</f>
        <v>#REF!</v>
      </c>
      <c r="AW14" s="29" t="e">
        <f>'C завтраками| Bed and breakfast'!#REF!*0.9</f>
        <v>#REF!</v>
      </c>
      <c r="AX14" s="29" t="e">
        <f>'C завтраками| Bed and breakfast'!#REF!*0.9</f>
        <v>#REF!</v>
      </c>
      <c r="AY14" s="29" t="e">
        <f>'C завтраками| Bed and breakfast'!#REF!*0.9</f>
        <v>#REF!</v>
      </c>
    </row>
    <row r="15" spans="1:51"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c r="Z15" s="29" t="e">
        <f>'C завтраками| Bed and breakfast'!#REF!*0.9</f>
        <v>#REF!</v>
      </c>
      <c r="AA15" s="29" t="e">
        <f>'C завтраками| Bed and breakfast'!#REF!*0.9</f>
        <v>#REF!</v>
      </c>
      <c r="AB15" s="29" t="e">
        <f>'C завтраками| Bed and breakfast'!#REF!*0.9</f>
        <v>#REF!</v>
      </c>
      <c r="AC15" s="29" t="e">
        <f>'C завтраками| Bed and breakfast'!#REF!*0.9</f>
        <v>#REF!</v>
      </c>
      <c r="AD15" s="29" t="e">
        <f>'C завтраками| Bed and breakfast'!#REF!*0.9</f>
        <v>#REF!</v>
      </c>
      <c r="AE15" s="29" t="e">
        <f>'C завтраками| Bed and breakfast'!#REF!*0.9</f>
        <v>#REF!</v>
      </c>
      <c r="AF15" s="29" t="e">
        <f>'C завтраками| Bed and breakfast'!#REF!*0.9</f>
        <v>#REF!</v>
      </c>
      <c r="AG15" s="29" t="e">
        <f>'C завтраками| Bed and breakfast'!#REF!*0.9</f>
        <v>#REF!</v>
      </c>
      <c r="AH15" s="29" t="e">
        <f>'C завтраками| Bed and breakfast'!#REF!*0.9</f>
        <v>#REF!</v>
      </c>
      <c r="AI15" s="29" t="e">
        <f>'C завтраками| Bed and breakfast'!#REF!*0.9</f>
        <v>#REF!</v>
      </c>
      <c r="AJ15" s="29" t="e">
        <f>'C завтраками| Bed and breakfast'!#REF!*0.9</f>
        <v>#REF!</v>
      </c>
      <c r="AK15" s="29" t="e">
        <f>'C завтраками| Bed and breakfast'!#REF!*0.9</f>
        <v>#REF!</v>
      </c>
      <c r="AL15" s="29" t="e">
        <f>'C завтраками| Bed and breakfast'!#REF!*0.9</f>
        <v>#REF!</v>
      </c>
      <c r="AM15" s="29" t="e">
        <f>'C завтраками| Bed and breakfast'!#REF!*0.9</f>
        <v>#REF!</v>
      </c>
      <c r="AN15" s="29" t="e">
        <f>'C завтраками| Bed and breakfast'!#REF!*0.9</f>
        <v>#REF!</v>
      </c>
      <c r="AO15" s="29" t="e">
        <f>'C завтраками| Bed and breakfast'!#REF!*0.9</f>
        <v>#REF!</v>
      </c>
      <c r="AP15" s="29" t="e">
        <f>'C завтраками| Bed and breakfast'!#REF!*0.9</f>
        <v>#REF!</v>
      </c>
      <c r="AQ15" s="29" t="e">
        <f>'C завтраками| Bed and breakfast'!#REF!*0.9</f>
        <v>#REF!</v>
      </c>
      <c r="AR15" s="29" t="e">
        <f>'C завтраками| Bed and breakfast'!#REF!*0.9</f>
        <v>#REF!</v>
      </c>
      <c r="AS15" s="29" t="e">
        <f>'C завтраками| Bed and breakfast'!#REF!*0.9</f>
        <v>#REF!</v>
      </c>
      <c r="AT15" s="29" t="e">
        <f>'C завтраками| Bed and breakfast'!#REF!*0.9</f>
        <v>#REF!</v>
      </c>
      <c r="AU15" s="29" t="e">
        <f>'C завтраками| Bed and breakfast'!#REF!*0.9</f>
        <v>#REF!</v>
      </c>
      <c r="AV15" s="29" t="e">
        <f>'C завтраками| Bed and breakfast'!#REF!*0.9</f>
        <v>#REF!</v>
      </c>
      <c r="AW15" s="29" t="e">
        <f>'C завтраками| Bed and breakfast'!#REF!*0.9</f>
        <v>#REF!</v>
      </c>
      <c r="AX15" s="29" t="e">
        <f>'C завтраками| Bed and breakfast'!#REF!*0.9</f>
        <v>#REF!</v>
      </c>
      <c r="AY15" s="29" t="e">
        <f>'C завтраками| Bed and breakfast'!#REF!*0.9</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c r="Z17" s="29" t="e">
        <f>'C завтраками| Bed and breakfast'!#REF!*0.9</f>
        <v>#REF!</v>
      </c>
      <c r="AA17" s="29" t="e">
        <f>'C завтраками| Bed and breakfast'!#REF!*0.9</f>
        <v>#REF!</v>
      </c>
      <c r="AB17" s="29" t="e">
        <f>'C завтраками| Bed and breakfast'!#REF!*0.9</f>
        <v>#REF!</v>
      </c>
      <c r="AC17" s="29" t="e">
        <f>'C завтраками| Bed and breakfast'!#REF!*0.9</f>
        <v>#REF!</v>
      </c>
      <c r="AD17" s="29" t="e">
        <f>'C завтраками| Bed and breakfast'!#REF!*0.9</f>
        <v>#REF!</v>
      </c>
      <c r="AE17" s="29" t="e">
        <f>'C завтраками| Bed and breakfast'!#REF!*0.9</f>
        <v>#REF!</v>
      </c>
      <c r="AF17" s="29" t="e">
        <f>'C завтраками| Bed and breakfast'!#REF!*0.9</f>
        <v>#REF!</v>
      </c>
      <c r="AG17" s="29" t="e">
        <f>'C завтраками| Bed and breakfast'!#REF!*0.9</f>
        <v>#REF!</v>
      </c>
      <c r="AH17" s="29" t="e">
        <f>'C завтраками| Bed and breakfast'!#REF!*0.9</f>
        <v>#REF!</v>
      </c>
      <c r="AI17" s="29" t="e">
        <f>'C завтраками| Bed and breakfast'!#REF!*0.9</f>
        <v>#REF!</v>
      </c>
      <c r="AJ17" s="29" t="e">
        <f>'C завтраками| Bed and breakfast'!#REF!*0.9</f>
        <v>#REF!</v>
      </c>
      <c r="AK17" s="29" t="e">
        <f>'C завтраками| Bed and breakfast'!#REF!*0.9</f>
        <v>#REF!</v>
      </c>
      <c r="AL17" s="29" t="e">
        <f>'C завтраками| Bed and breakfast'!#REF!*0.9</f>
        <v>#REF!</v>
      </c>
      <c r="AM17" s="29" t="e">
        <f>'C завтраками| Bed and breakfast'!#REF!*0.9</f>
        <v>#REF!</v>
      </c>
      <c r="AN17" s="29" t="e">
        <f>'C завтраками| Bed and breakfast'!#REF!*0.9</f>
        <v>#REF!</v>
      </c>
      <c r="AO17" s="29" t="e">
        <f>'C завтраками| Bed and breakfast'!#REF!*0.9</f>
        <v>#REF!</v>
      </c>
      <c r="AP17" s="29" t="e">
        <f>'C завтраками| Bed and breakfast'!#REF!*0.9</f>
        <v>#REF!</v>
      </c>
      <c r="AQ17" s="29" t="e">
        <f>'C завтраками| Bed and breakfast'!#REF!*0.9</f>
        <v>#REF!</v>
      </c>
      <c r="AR17" s="29" t="e">
        <f>'C завтраками| Bed and breakfast'!#REF!*0.9</f>
        <v>#REF!</v>
      </c>
      <c r="AS17" s="29" t="e">
        <f>'C завтраками| Bed and breakfast'!#REF!*0.9</f>
        <v>#REF!</v>
      </c>
      <c r="AT17" s="29" t="e">
        <f>'C завтраками| Bed and breakfast'!#REF!*0.9</f>
        <v>#REF!</v>
      </c>
      <c r="AU17" s="29" t="e">
        <f>'C завтраками| Bed and breakfast'!#REF!*0.9</f>
        <v>#REF!</v>
      </c>
      <c r="AV17" s="29" t="e">
        <f>'C завтраками| Bed and breakfast'!#REF!*0.9</f>
        <v>#REF!</v>
      </c>
      <c r="AW17" s="29" t="e">
        <f>'C завтраками| Bed and breakfast'!#REF!*0.9</f>
        <v>#REF!</v>
      </c>
      <c r="AX17" s="29" t="e">
        <f>'C завтраками| Bed and breakfast'!#REF!*0.9</f>
        <v>#REF!</v>
      </c>
      <c r="AY17" s="29" t="e">
        <f>'C завтраками| Bed and breakfast'!#REF!*0.9</f>
        <v>#REF!</v>
      </c>
    </row>
    <row r="18" spans="1:51"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c r="Z18" s="29" t="e">
        <f>'C завтраками| Bed and breakfast'!#REF!*0.9</f>
        <v>#REF!</v>
      </c>
      <c r="AA18" s="29" t="e">
        <f>'C завтраками| Bed and breakfast'!#REF!*0.9</f>
        <v>#REF!</v>
      </c>
      <c r="AB18" s="29" t="e">
        <f>'C завтраками| Bed and breakfast'!#REF!*0.9</f>
        <v>#REF!</v>
      </c>
      <c r="AC18" s="29" t="e">
        <f>'C завтраками| Bed and breakfast'!#REF!*0.9</f>
        <v>#REF!</v>
      </c>
      <c r="AD18" s="29" t="e">
        <f>'C завтраками| Bed and breakfast'!#REF!*0.9</f>
        <v>#REF!</v>
      </c>
      <c r="AE18" s="29" t="e">
        <f>'C завтраками| Bed and breakfast'!#REF!*0.9</f>
        <v>#REF!</v>
      </c>
      <c r="AF18" s="29" t="e">
        <f>'C завтраками| Bed and breakfast'!#REF!*0.9</f>
        <v>#REF!</v>
      </c>
      <c r="AG18" s="29" t="e">
        <f>'C завтраками| Bed and breakfast'!#REF!*0.9</f>
        <v>#REF!</v>
      </c>
      <c r="AH18" s="29" t="e">
        <f>'C завтраками| Bed and breakfast'!#REF!*0.9</f>
        <v>#REF!</v>
      </c>
      <c r="AI18" s="29" t="e">
        <f>'C завтраками| Bed and breakfast'!#REF!*0.9</f>
        <v>#REF!</v>
      </c>
      <c r="AJ18" s="29" t="e">
        <f>'C завтраками| Bed and breakfast'!#REF!*0.9</f>
        <v>#REF!</v>
      </c>
      <c r="AK18" s="29" t="e">
        <f>'C завтраками| Bed and breakfast'!#REF!*0.9</f>
        <v>#REF!</v>
      </c>
      <c r="AL18" s="29" t="e">
        <f>'C завтраками| Bed and breakfast'!#REF!*0.9</f>
        <v>#REF!</v>
      </c>
      <c r="AM18" s="29" t="e">
        <f>'C завтраками| Bed and breakfast'!#REF!*0.9</f>
        <v>#REF!</v>
      </c>
      <c r="AN18" s="29" t="e">
        <f>'C завтраками| Bed and breakfast'!#REF!*0.9</f>
        <v>#REF!</v>
      </c>
      <c r="AO18" s="29" t="e">
        <f>'C завтраками| Bed and breakfast'!#REF!*0.9</f>
        <v>#REF!</v>
      </c>
      <c r="AP18" s="29" t="e">
        <f>'C завтраками| Bed and breakfast'!#REF!*0.9</f>
        <v>#REF!</v>
      </c>
      <c r="AQ18" s="29" t="e">
        <f>'C завтраками| Bed and breakfast'!#REF!*0.9</f>
        <v>#REF!</v>
      </c>
      <c r="AR18" s="29" t="e">
        <f>'C завтраками| Bed and breakfast'!#REF!*0.9</f>
        <v>#REF!</v>
      </c>
      <c r="AS18" s="29" t="e">
        <f>'C завтраками| Bed and breakfast'!#REF!*0.9</f>
        <v>#REF!</v>
      </c>
      <c r="AT18" s="29" t="e">
        <f>'C завтраками| Bed and breakfast'!#REF!*0.9</f>
        <v>#REF!</v>
      </c>
      <c r="AU18" s="29" t="e">
        <f>'C завтраками| Bed and breakfast'!#REF!*0.9</f>
        <v>#REF!</v>
      </c>
      <c r="AV18" s="29" t="e">
        <f>'C завтраками| Bed and breakfast'!#REF!*0.9</f>
        <v>#REF!</v>
      </c>
      <c r="AW18" s="29" t="e">
        <f>'C завтраками| Bed and breakfast'!#REF!*0.9</f>
        <v>#REF!</v>
      </c>
      <c r="AX18" s="29" t="e">
        <f>'C завтраками| Bed and breakfast'!#REF!*0.9</f>
        <v>#REF!</v>
      </c>
      <c r="AY18" s="29" t="e">
        <f>'C завтраками| Bed and breakfast'!#REF!*0.9</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ROUND(B8*0.87,)+25</f>
        <v>#REF!</v>
      </c>
      <c r="C24" s="29" t="e">
        <f t="shared" ref="C24:AY31" si="1">ROUND(C8*0.87,)+25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ref="B25:Q34" si="2">ROUND(B9*0.87,)+25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c r="AA27" s="29" t="e">
        <f t="shared" si="1"/>
        <v>#REF!</v>
      </c>
      <c r="AB27" s="29" t="e">
        <f t="shared" si="1"/>
        <v>#REF!</v>
      </c>
      <c r="AC27" s="29" t="e">
        <f t="shared" si="1"/>
        <v>#REF!</v>
      </c>
      <c r="AD27" s="29" t="e">
        <f t="shared" si="1"/>
        <v>#REF!</v>
      </c>
      <c r="AE27" s="29" t="e">
        <f t="shared" si="1"/>
        <v>#REF!</v>
      </c>
      <c r="AF27" s="29" t="e">
        <f t="shared" si="1"/>
        <v>#REF!</v>
      </c>
      <c r="AG27" s="29" t="e">
        <f t="shared" si="1"/>
        <v>#REF!</v>
      </c>
      <c r="AH27" s="29" t="e">
        <f t="shared" si="1"/>
        <v>#REF!</v>
      </c>
      <c r="AI27" s="29" t="e">
        <f t="shared" si="1"/>
        <v>#REF!</v>
      </c>
      <c r="AJ27" s="29" t="e">
        <f t="shared" si="1"/>
        <v>#REF!</v>
      </c>
      <c r="AK27" s="29" t="e">
        <f t="shared" si="1"/>
        <v>#REF!</v>
      </c>
      <c r="AL27" s="29" t="e">
        <f t="shared" si="1"/>
        <v>#REF!</v>
      </c>
      <c r="AM27" s="29" t="e">
        <f t="shared" si="1"/>
        <v>#REF!</v>
      </c>
      <c r="AN27" s="29" t="e">
        <f t="shared" si="1"/>
        <v>#REF!</v>
      </c>
      <c r="AO27" s="29" t="e">
        <f t="shared" si="1"/>
        <v>#REF!</v>
      </c>
      <c r="AP27" s="29" t="e">
        <f t="shared" si="1"/>
        <v>#REF!</v>
      </c>
      <c r="AQ27" s="29" t="e">
        <f t="shared" si="1"/>
        <v>#REF!</v>
      </c>
      <c r="AR27" s="29" t="e">
        <f t="shared" si="1"/>
        <v>#REF!</v>
      </c>
      <c r="AS27" s="29" t="e">
        <f t="shared" si="1"/>
        <v>#REF!</v>
      </c>
      <c r="AT27" s="29" t="e">
        <f t="shared" si="1"/>
        <v>#REF!</v>
      </c>
      <c r="AU27" s="29" t="e">
        <f t="shared" si="1"/>
        <v>#REF!</v>
      </c>
      <c r="AV27" s="29" t="e">
        <f t="shared" si="1"/>
        <v>#REF!</v>
      </c>
      <c r="AW27" s="29" t="e">
        <f t="shared" si="1"/>
        <v>#REF!</v>
      </c>
      <c r="AX27" s="29" t="e">
        <f t="shared" si="1"/>
        <v>#REF!</v>
      </c>
      <c r="AY27" s="29" t="e">
        <f t="shared" si="1"/>
        <v>#REF!</v>
      </c>
    </row>
    <row r="28" spans="1:51"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c r="AA28" s="29" t="e">
        <f t="shared" si="1"/>
        <v>#REF!</v>
      </c>
      <c r="AB28" s="29" t="e">
        <f t="shared" si="1"/>
        <v>#REF!</v>
      </c>
      <c r="AC28" s="29" t="e">
        <f t="shared" si="1"/>
        <v>#REF!</v>
      </c>
      <c r="AD28" s="29" t="e">
        <f t="shared" si="1"/>
        <v>#REF!</v>
      </c>
      <c r="AE28" s="29" t="e">
        <f t="shared" si="1"/>
        <v>#REF!</v>
      </c>
      <c r="AF28" s="29" t="e">
        <f t="shared" si="1"/>
        <v>#REF!</v>
      </c>
      <c r="AG28" s="29" t="e">
        <f t="shared" si="1"/>
        <v>#REF!</v>
      </c>
      <c r="AH28" s="29" t="e">
        <f t="shared" si="1"/>
        <v>#REF!</v>
      </c>
      <c r="AI28" s="29" t="e">
        <f t="shared" si="1"/>
        <v>#REF!</v>
      </c>
      <c r="AJ28" s="29" t="e">
        <f t="shared" si="1"/>
        <v>#REF!</v>
      </c>
      <c r="AK28" s="29" t="e">
        <f t="shared" si="1"/>
        <v>#REF!</v>
      </c>
      <c r="AL28" s="29" t="e">
        <f t="shared" si="1"/>
        <v>#REF!</v>
      </c>
      <c r="AM28" s="29" t="e">
        <f t="shared" si="1"/>
        <v>#REF!</v>
      </c>
      <c r="AN28" s="29" t="e">
        <f t="shared" si="1"/>
        <v>#REF!</v>
      </c>
      <c r="AO28" s="29" t="e">
        <f t="shared" si="1"/>
        <v>#REF!</v>
      </c>
      <c r="AP28" s="29" t="e">
        <f t="shared" si="1"/>
        <v>#REF!</v>
      </c>
      <c r="AQ28" s="29" t="e">
        <f t="shared" si="1"/>
        <v>#REF!</v>
      </c>
      <c r="AR28" s="29" t="e">
        <f t="shared" si="1"/>
        <v>#REF!</v>
      </c>
      <c r="AS28" s="29" t="e">
        <f t="shared" si="1"/>
        <v>#REF!</v>
      </c>
      <c r="AT28" s="29" t="e">
        <f t="shared" si="1"/>
        <v>#REF!</v>
      </c>
      <c r="AU28" s="29" t="e">
        <f t="shared" si="1"/>
        <v>#REF!</v>
      </c>
      <c r="AV28" s="29" t="e">
        <f t="shared" si="1"/>
        <v>#REF!</v>
      </c>
      <c r="AW28" s="29" t="e">
        <f t="shared" si="1"/>
        <v>#REF!</v>
      </c>
      <c r="AX28" s="29" t="e">
        <f t="shared" si="1"/>
        <v>#REF!</v>
      </c>
      <c r="AY28" s="29" t="e">
        <f t="shared" si="1"/>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c r="AA30" s="29" t="e">
        <f t="shared" si="1"/>
        <v>#REF!</v>
      </c>
      <c r="AB30" s="29" t="e">
        <f t="shared" si="1"/>
        <v>#REF!</v>
      </c>
      <c r="AC30" s="29" t="e">
        <f t="shared" si="1"/>
        <v>#REF!</v>
      </c>
      <c r="AD30" s="29" t="e">
        <f t="shared" si="1"/>
        <v>#REF!</v>
      </c>
      <c r="AE30" s="29" t="e">
        <f t="shared" si="1"/>
        <v>#REF!</v>
      </c>
      <c r="AF30" s="29" t="e">
        <f t="shared" si="1"/>
        <v>#REF!</v>
      </c>
      <c r="AG30" s="29" t="e">
        <f t="shared" si="1"/>
        <v>#REF!</v>
      </c>
      <c r="AH30" s="29" t="e">
        <f t="shared" si="1"/>
        <v>#REF!</v>
      </c>
      <c r="AI30" s="29" t="e">
        <f t="shared" si="1"/>
        <v>#REF!</v>
      </c>
      <c r="AJ30" s="29" t="e">
        <f t="shared" si="1"/>
        <v>#REF!</v>
      </c>
      <c r="AK30" s="29" t="e">
        <f t="shared" si="1"/>
        <v>#REF!</v>
      </c>
      <c r="AL30" s="29" t="e">
        <f t="shared" si="1"/>
        <v>#REF!</v>
      </c>
      <c r="AM30" s="29" t="e">
        <f t="shared" si="1"/>
        <v>#REF!</v>
      </c>
      <c r="AN30" s="29" t="e">
        <f t="shared" si="1"/>
        <v>#REF!</v>
      </c>
      <c r="AO30" s="29" t="e">
        <f t="shared" si="1"/>
        <v>#REF!</v>
      </c>
      <c r="AP30" s="29" t="e">
        <f t="shared" si="1"/>
        <v>#REF!</v>
      </c>
      <c r="AQ30" s="29" t="e">
        <f t="shared" si="1"/>
        <v>#REF!</v>
      </c>
      <c r="AR30" s="29" t="e">
        <f t="shared" si="1"/>
        <v>#REF!</v>
      </c>
      <c r="AS30" s="29" t="e">
        <f t="shared" si="1"/>
        <v>#REF!</v>
      </c>
      <c r="AT30" s="29" t="e">
        <f t="shared" si="1"/>
        <v>#REF!</v>
      </c>
      <c r="AU30" s="29" t="e">
        <f t="shared" si="1"/>
        <v>#REF!</v>
      </c>
      <c r="AV30" s="29" t="e">
        <f t="shared" si="1"/>
        <v>#REF!</v>
      </c>
      <c r="AW30" s="29" t="e">
        <f t="shared" si="1"/>
        <v>#REF!</v>
      </c>
      <c r="AX30" s="29" t="e">
        <f t="shared" si="1"/>
        <v>#REF!</v>
      </c>
      <c r="AY30" s="29" t="e">
        <f t="shared" si="1"/>
        <v>#REF!</v>
      </c>
    </row>
    <row r="31" spans="1:51"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c r="AA31" s="29" t="e">
        <f t="shared" si="1"/>
        <v>#REF!</v>
      </c>
      <c r="AB31" s="29" t="e">
        <f t="shared" ref="C31:AY34" si="3">ROUND(AB15*0.87,)+25</f>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si="2"/>
        <v>#REF!</v>
      </c>
      <c r="C33" s="29" t="e">
        <f t="shared" si="3"/>
        <v>#REF!</v>
      </c>
      <c r="D33" s="29" t="e">
        <f t="shared" si="3"/>
        <v>#REF!</v>
      </c>
      <c r="E33" s="29" t="e">
        <f t="shared" si="3"/>
        <v>#REF!</v>
      </c>
      <c r="F33" s="29" t="e">
        <f t="shared" si="3"/>
        <v>#REF!</v>
      </c>
      <c r="G33" s="29" t="e">
        <f t="shared" si="3"/>
        <v>#REF!</v>
      </c>
      <c r="H33" s="29" t="e">
        <f t="shared" si="3"/>
        <v>#REF!</v>
      </c>
      <c r="I33" s="29" t="e">
        <f t="shared" si="3"/>
        <v>#REF!</v>
      </c>
      <c r="J33" s="29" t="e">
        <f t="shared" si="3"/>
        <v>#REF!</v>
      </c>
      <c r="K33" s="29" t="e">
        <f t="shared" si="3"/>
        <v>#REF!</v>
      </c>
      <c r="L33" s="29" t="e">
        <f t="shared" si="3"/>
        <v>#REF!</v>
      </c>
      <c r="M33" s="29" t="e">
        <f t="shared" si="3"/>
        <v>#REF!</v>
      </c>
      <c r="N33" s="29" t="e">
        <f t="shared" si="3"/>
        <v>#REF!</v>
      </c>
      <c r="O33" s="29" t="e">
        <f t="shared" si="3"/>
        <v>#REF!</v>
      </c>
      <c r="P33" s="29" t="e">
        <f t="shared" si="3"/>
        <v>#REF!</v>
      </c>
      <c r="Q33" s="29" t="e">
        <f t="shared" si="3"/>
        <v>#REF!</v>
      </c>
      <c r="R33" s="29" t="e">
        <f t="shared" si="3"/>
        <v>#REF!</v>
      </c>
      <c r="S33" s="29" t="e">
        <f t="shared" si="3"/>
        <v>#REF!</v>
      </c>
      <c r="T33" s="29" t="e">
        <f t="shared" si="3"/>
        <v>#REF!</v>
      </c>
      <c r="U33" s="29" t="e">
        <f t="shared" si="3"/>
        <v>#REF!</v>
      </c>
      <c r="V33" s="29" t="e">
        <f t="shared" si="3"/>
        <v>#REF!</v>
      </c>
      <c r="W33" s="29" t="e">
        <f t="shared" si="3"/>
        <v>#REF!</v>
      </c>
      <c r="X33" s="29" t="e">
        <f t="shared" si="3"/>
        <v>#REF!</v>
      </c>
      <c r="Y33" s="29" t="e">
        <f t="shared" si="3"/>
        <v>#REF!</v>
      </c>
      <c r="Z33" s="29" t="e">
        <f t="shared" si="3"/>
        <v>#REF!</v>
      </c>
      <c r="AA33" s="29" t="e">
        <f t="shared" si="3"/>
        <v>#REF!</v>
      </c>
      <c r="AB33" s="29" t="e">
        <f t="shared" si="3"/>
        <v>#REF!</v>
      </c>
      <c r="AC33" s="29" t="e">
        <f t="shared" si="3"/>
        <v>#REF!</v>
      </c>
      <c r="AD33" s="29" t="e">
        <f t="shared" si="3"/>
        <v>#REF!</v>
      </c>
      <c r="AE33" s="29" t="e">
        <f t="shared" si="3"/>
        <v>#REF!</v>
      </c>
      <c r="AF33" s="29" t="e">
        <f t="shared" si="3"/>
        <v>#REF!</v>
      </c>
      <c r="AG33" s="29" t="e">
        <f t="shared" si="3"/>
        <v>#REF!</v>
      </c>
      <c r="AH33" s="29" t="e">
        <f t="shared" si="3"/>
        <v>#REF!</v>
      </c>
      <c r="AI33" s="29" t="e">
        <f t="shared" si="3"/>
        <v>#REF!</v>
      </c>
      <c r="AJ33" s="29" t="e">
        <f t="shared" si="3"/>
        <v>#REF!</v>
      </c>
      <c r="AK33" s="29" t="e">
        <f t="shared" si="3"/>
        <v>#REF!</v>
      </c>
      <c r="AL33" s="29" t="e">
        <f t="shared" si="3"/>
        <v>#REF!</v>
      </c>
      <c r="AM33" s="29" t="e">
        <f t="shared" si="3"/>
        <v>#REF!</v>
      </c>
      <c r="AN33" s="29" t="e">
        <f t="shared" si="3"/>
        <v>#REF!</v>
      </c>
      <c r="AO33" s="29" t="e">
        <f t="shared" si="3"/>
        <v>#REF!</v>
      </c>
      <c r="AP33" s="29" t="e">
        <f t="shared" si="3"/>
        <v>#REF!</v>
      </c>
      <c r="AQ33" s="29" t="e">
        <f t="shared" si="3"/>
        <v>#REF!</v>
      </c>
      <c r="AR33" s="29" t="e">
        <f t="shared" si="3"/>
        <v>#REF!</v>
      </c>
      <c r="AS33" s="29" t="e">
        <f t="shared" si="3"/>
        <v>#REF!</v>
      </c>
      <c r="AT33" s="29" t="e">
        <f t="shared" si="3"/>
        <v>#REF!</v>
      </c>
      <c r="AU33" s="29" t="e">
        <f t="shared" si="3"/>
        <v>#REF!</v>
      </c>
      <c r="AV33" s="29" t="e">
        <f t="shared" si="3"/>
        <v>#REF!</v>
      </c>
      <c r="AW33" s="29" t="e">
        <f t="shared" si="3"/>
        <v>#REF!</v>
      </c>
      <c r="AX33" s="29" t="e">
        <f t="shared" si="3"/>
        <v>#REF!</v>
      </c>
      <c r="AY33" s="29" t="e">
        <f t="shared" si="3"/>
        <v>#REF!</v>
      </c>
    </row>
    <row r="34" spans="1:51" ht="11.45" customHeight="1" x14ac:dyDescent="0.2">
      <c r="A34" s="3">
        <v>2</v>
      </c>
      <c r="B34" s="29" t="e">
        <f t="shared" si="2"/>
        <v>#REF!</v>
      </c>
      <c r="C34" s="29" t="e">
        <f t="shared" si="3"/>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c r="AA34" s="29" t="e">
        <f t="shared" si="3"/>
        <v>#REF!</v>
      </c>
      <c r="AB34" s="29" t="e">
        <f t="shared" si="3"/>
        <v>#REF!</v>
      </c>
      <c r="AC34" s="29" t="e">
        <f t="shared" si="3"/>
        <v>#REF!</v>
      </c>
      <c r="AD34" s="29" t="e">
        <f t="shared" si="3"/>
        <v>#REF!</v>
      </c>
      <c r="AE34" s="29" t="e">
        <f t="shared" si="3"/>
        <v>#REF!</v>
      </c>
      <c r="AF34" s="29" t="e">
        <f t="shared" si="3"/>
        <v>#REF!</v>
      </c>
      <c r="AG34" s="29" t="e">
        <f t="shared" si="3"/>
        <v>#REF!</v>
      </c>
      <c r="AH34" s="29" t="e">
        <f t="shared" si="3"/>
        <v>#REF!</v>
      </c>
      <c r="AI34" s="29" t="e">
        <f t="shared" si="3"/>
        <v>#REF!</v>
      </c>
      <c r="AJ34" s="29" t="e">
        <f t="shared" si="3"/>
        <v>#REF!</v>
      </c>
      <c r="AK34" s="29" t="e">
        <f t="shared" si="3"/>
        <v>#REF!</v>
      </c>
      <c r="AL34" s="29" t="e">
        <f t="shared" si="3"/>
        <v>#REF!</v>
      </c>
      <c r="AM34" s="29" t="e">
        <f t="shared" si="3"/>
        <v>#REF!</v>
      </c>
      <c r="AN34" s="29" t="e">
        <f t="shared" si="3"/>
        <v>#REF!</v>
      </c>
      <c r="AO34" s="29" t="e">
        <f t="shared" si="3"/>
        <v>#REF!</v>
      </c>
      <c r="AP34" s="29" t="e">
        <f t="shared" si="3"/>
        <v>#REF!</v>
      </c>
      <c r="AQ34" s="29" t="e">
        <f t="shared" si="3"/>
        <v>#REF!</v>
      </c>
      <c r="AR34" s="29" t="e">
        <f t="shared" si="3"/>
        <v>#REF!</v>
      </c>
      <c r="AS34" s="29" t="e">
        <f t="shared" si="3"/>
        <v>#REF!</v>
      </c>
      <c r="AT34" s="29" t="e">
        <f t="shared" si="3"/>
        <v>#REF!</v>
      </c>
      <c r="AU34" s="29" t="e">
        <f t="shared" si="3"/>
        <v>#REF!</v>
      </c>
      <c r="AV34" s="29" t="e">
        <f t="shared" si="3"/>
        <v>#REF!</v>
      </c>
      <c r="AW34" s="29" t="e">
        <f t="shared" si="3"/>
        <v>#REF!</v>
      </c>
      <c r="AX34" s="29" t="e">
        <f t="shared" si="3"/>
        <v>#REF!</v>
      </c>
      <c r="AY34" s="29" t="e">
        <f t="shared" si="3"/>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38" t="s">
        <v>22</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C14" sqref="C14"/>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row>
    <row r="20" spans="1:3" ht="11.45" customHeight="1" x14ac:dyDescent="0.2">
      <c r="A20" s="24"/>
    </row>
    <row r="21" spans="1:3" x14ac:dyDescent="0.2">
      <c r="A21" s="41" t="s">
        <v>18</v>
      </c>
    </row>
    <row r="22" spans="1:3" x14ac:dyDescent="0.2">
      <c r="A22" s="38" t="s">
        <v>22</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6"/>
  <sheetViews>
    <sheetView topLeftCell="A13" zoomScaleNormal="100" workbookViewId="0">
      <pane xSplit="1" topLeftCell="B1" activePane="topRight" state="frozen"/>
      <selection pane="topRight" activeCell="B24" sqref="B24:Y35"/>
    </sheetView>
  </sheetViews>
  <sheetFormatPr defaultColWidth="8.5703125" defaultRowHeight="12" x14ac:dyDescent="0.2"/>
  <cols>
    <col min="1" max="1" width="84.85546875" style="1" customWidth="1"/>
    <col min="2" max="25" width="9.85546875" style="1" bestFit="1" customWidth="1"/>
    <col min="26" max="16384" width="8.5703125" style="1"/>
  </cols>
  <sheetData>
    <row r="1" spans="1:25" ht="11.45" customHeight="1" x14ac:dyDescent="0.2">
      <c r="A1" s="9" t="s">
        <v>14</v>
      </c>
    </row>
    <row r="2" spans="1:25" ht="11.45" customHeight="1" x14ac:dyDescent="0.2">
      <c r="A2" s="19" t="s">
        <v>16</v>
      </c>
    </row>
    <row r="3" spans="1:25" ht="11.45" customHeight="1" x14ac:dyDescent="0.2">
      <c r="A3" s="9"/>
    </row>
    <row r="4" spans="1:25" ht="11.25" customHeight="1" x14ac:dyDescent="0.2">
      <c r="A4" s="31" t="s">
        <v>1</v>
      </c>
    </row>
    <row r="5" spans="1:25"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row>
    <row r="6" spans="1:25"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row>
    <row r="7" spans="1:25" ht="11.45" customHeight="1" x14ac:dyDescent="0.2">
      <c r="A7" s="11" t="s">
        <v>11</v>
      </c>
    </row>
    <row r="8" spans="1:25"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row>
    <row r="9" spans="1:25"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row>
    <row r="10" spans="1:25"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row>
    <row r="12" spans="1:25"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row>
    <row r="13" spans="1:25"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row>
    <row r="15" spans="1:25"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row>
    <row r="16" spans="1:25"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row>
    <row r="17" spans="1:25"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row>
    <row r="18" spans="1:25"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row>
    <row r="19" spans="1:25"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25"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ht="24.6" customHeight="1" x14ac:dyDescent="0.2">
      <c r="A21" s="8" t="s">
        <v>0</v>
      </c>
      <c r="B21" s="46" t="e">
        <f t="shared" ref="B21:Y22" si="0">B5</f>
        <v>#REF!</v>
      </c>
      <c r="C21" s="46" t="e">
        <f t="shared" si="0"/>
        <v>#REF!</v>
      </c>
      <c r="D21" s="46" t="e">
        <f t="shared" si="0"/>
        <v>#REF!</v>
      </c>
      <c r="E21" s="46" t="e">
        <f t="shared" si="0"/>
        <v>#REF!</v>
      </c>
      <c r="F21" s="46" t="e">
        <f t="shared" si="0"/>
        <v>#REF!</v>
      </c>
      <c r="G21" s="46" t="e">
        <f t="shared" si="0"/>
        <v>#REF!</v>
      </c>
      <c r="H21" s="46" t="e">
        <f t="shared" si="0"/>
        <v>#REF!</v>
      </c>
      <c r="I21" s="46" t="e">
        <f t="shared" si="0"/>
        <v>#REF!</v>
      </c>
      <c r="J21" s="46" t="e">
        <f t="shared" si="0"/>
        <v>#REF!</v>
      </c>
      <c r="K21" s="46" t="e">
        <f t="shared" si="0"/>
        <v>#REF!</v>
      </c>
      <c r="L21" s="46" t="e">
        <f t="shared" si="0"/>
        <v>#REF!</v>
      </c>
      <c r="M21" s="46" t="e">
        <f t="shared" si="0"/>
        <v>#REF!</v>
      </c>
      <c r="N21" s="46" t="e">
        <f t="shared" si="0"/>
        <v>#REF!</v>
      </c>
      <c r="O21" s="46" t="e">
        <f t="shared" si="0"/>
        <v>#REF!</v>
      </c>
      <c r="P21" s="46" t="e">
        <f t="shared" si="0"/>
        <v>#REF!</v>
      </c>
      <c r="Q21" s="46" t="e">
        <f t="shared" si="0"/>
        <v>#REF!</v>
      </c>
      <c r="R21" s="46" t="e">
        <f t="shared" si="0"/>
        <v>#REF!</v>
      </c>
      <c r="S21" s="46" t="e">
        <f t="shared" si="0"/>
        <v>#REF!</v>
      </c>
      <c r="T21" s="46" t="e">
        <f t="shared" si="0"/>
        <v>#REF!</v>
      </c>
      <c r="U21" s="46" t="e">
        <f t="shared" si="0"/>
        <v>#REF!</v>
      </c>
      <c r="V21" s="46" t="e">
        <f t="shared" si="0"/>
        <v>#REF!</v>
      </c>
      <c r="W21" s="46" t="e">
        <f t="shared" si="0"/>
        <v>#REF!</v>
      </c>
      <c r="X21" s="46" t="e">
        <f t="shared" si="0"/>
        <v>#REF!</v>
      </c>
      <c r="Y21" s="46" t="e">
        <f t="shared" si="0"/>
        <v>#REF!</v>
      </c>
    </row>
    <row r="22" spans="1:25" ht="24.6" customHeight="1" x14ac:dyDescent="0.2">
      <c r="A22" s="37"/>
      <c r="B22" s="46" t="e">
        <f t="shared" si="0"/>
        <v>#REF!</v>
      </c>
      <c r="C22" s="46" t="e">
        <f t="shared" si="0"/>
        <v>#REF!</v>
      </c>
      <c r="D22" s="46" t="e">
        <f t="shared" si="0"/>
        <v>#REF!</v>
      </c>
      <c r="E22" s="46" t="e">
        <f t="shared" si="0"/>
        <v>#REF!</v>
      </c>
      <c r="F22" s="46" t="e">
        <f t="shared" si="0"/>
        <v>#REF!</v>
      </c>
      <c r="G22" s="46" t="e">
        <f t="shared" si="0"/>
        <v>#REF!</v>
      </c>
      <c r="H22" s="46" t="e">
        <f t="shared" si="0"/>
        <v>#REF!</v>
      </c>
      <c r="I22" s="46" t="e">
        <f t="shared" si="0"/>
        <v>#REF!</v>
      </c>
      <c r="J22" s="46" t="e">
        <f t="shared" si="0"/>
        <v>#REF!</v>
      </c>
      <c r="K22" s="46" t="e">
        <f t="shared" si="0"/>
        <v>#REF!</v>
      </c>
      <c r="L22" s="46" t="e">
        <f t="shared" si="0"/>
        <v>#REF!</v>
      </c>
      <c r="M22" s="46" t="e">
        <f t="shared" si="0"/>
        <v>#REF!</v>
      </c>
      <c r="N22" s="46" t="e">
        <f t="shared" si="0"/>
        <v>#REF!</v>
      </c>
      <c r="O22" s="46" t="e">
        <f t="shared" si="0"/>
        <v>#REF!</v>
      </c>
      <c r="P22" s="46" t="e">
        <f t="shared" si="0"/>
        <v>#REF!</v>
      </c>
      <c r="Q22" s="46" t="e">
        <f t="shared" si="0"/>
        <v>#REF!</v>
      </c>
      <c r="R22" s="46" t="e">
        <f t="shared" si="0"/>
        <v>#REF!</v>
      </c>
      <c r="S22" s="46" t="e">
        <f t="shared" si="0"/>
        <v>#REF!</v>
      </c>
      <c r="T22" s="46" t="e">
        <f t="shared" si="0"/>
        <v>#REF!</v>
      </c>
      <c r="U22" s="46" t="e">
        <f t="shared" si="0"/>
        <v>#REF!</v>
      </c>
      <c r="V22" s="46" t="e">
        <f t="shared" si="0"/>
        <v>#REF!</v>
      </c>
      <c r="W22" s="46" t="e">
        <f t="shared" si="0"/>
        <v>#REF!</v>
      </c>
      <c r="X22" s="46" t="e">
        <f t="shared" si="0"/>
        <v>#REF!</v>
      </c>
      <c r="Y22" s="46" t="e">
        <f t="shared" si="0"/>
        <v>#REF!</v>
      </c>
    </row>
    <row r="23" spans="1:25" ht="11.45" customHeight="1" x14ac:dyDescent="0.2">
      <c r="A23" s="11" t="s">
        <v>11</v>
      </c>
    </row>
    <row r="24" spans="1:25" ht="11.45" customHeight="1" x14ac:dyDescent="0.2">
      <c r="A24" s="3">
        <v>1</v>
      </c>
      <c r="B24" s="29" t="e">
        <f>ROUNDUP(B8*0.87,)+25</f>
        <v>#REF!</v>
      </c>
      <c r="C24" s="29" t="e">
        <f t="shared" ref="C24:Y34" si="1">ROUNDUP(C8*0.87,)+25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row>
    <row r="25" spans="1:25" ht="11.45" customHeight="1" x14ac:dyDescent="0.2">
      <c r="A25" s="3">
        <v>2</v>
      </c>
      <c r="B25" s="29" t="e">
        <f t="shared" ref="B25:Q34" si="2">ROUNDUP(B9*0.87,)+25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row>
    <row r="26" spans="1:25"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row>
    <row r="28" spans="1:25"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row>
    <row r="29" spans="1:25"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row>
    <row r="30" spans="1:25"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row>
    <row r="31" spans="1:25"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row>
    <row r="32" spans="1:25"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row>
    <row r="34" spans="1:25" ht="11.45" customHeight="1" x14ac:dyDescent="0.2">
      <c r="A34" s="3">
        <v>2</v>
      </c>
      <c r="B34" s="29" t="e">
        <f t="shared" si="2"/>
        <v>#REF!</v>
      </c>
      <c r="C34" s="29" t="e">
        <f t="shared" si="1"/>
        <v>#REF!</v>
      </c>
      <c r="D34" s="29" t="e">
        <f t="shared" si="1"/>
        <v>#REF!</v>
      </c>
      <c r="E34" s="29" t="e">
        <f t="shared" si="1"/>
        <v>#REF!</v>
      </c>
      <c r="F34" s="29" t="e">
        <f t="shared" si="1"/>
        <v>#REF!</v>
      </c>
      <c r="G34" s="29" t="e">
        <f t="shared" si="1"/>
        <v>#REF!</v>
      </c>
      <c r="H34" s="29" t="e">
        <f t="shared" si="1"/>
        <v>#REF!</v>
      </c>
      <c r="I34" s="29" t="e">
        <f t="shared" si="1"/>
        <v>#REF!</v>
      </c>
      <c r="J34" s="29" t="e">
        <f t="shared" si="1"/>
        <v>#REF!</v>
      </c>
      <c r="K34" s="29" t="e">
        <f t="shared" si="1"/>
        <v>#REF!</v>
      </c>
      <c r="L34" s="29" t="e">
        <f t="shared" si="1"/>
        <v>#REF!</v>
      </c>
      <c r="M34" s="29" t="e">
        <f t="shared" si="1"/>
        <v>#REF!</v>
      </c>
      <c r="N34" s="29" t="e">
        <f t="shared" si="1"/>
        <v>#REF!</v>
      </c>
      <c r="O34" s="29" t="e">
        <f t="shared" si="1"/>
        <v>#REF!</v>
      </c>
      <c r="P34" s="29" t="e">
        <f t="shared" si="1"/>
        <v>#REF!</v>
      </c>
      <c r="Q34" s="29" t="e">
        <f t="shared" si="1"/>
        <v>#REF!</v>
      </c>
      <c r="R34" s="29" t="e">
        <f t="shared" si="1"/>
        <v>#REF!</v>
      </c>
      <c r="S34" s="29" t="e">
        <f t="shared" si="1"/>
        <v>#REF!</v>
      </c>
      <c r="T34" s="29" t="e">
        <f t="shared" si="1"/>
        <v>#REF!</v>
      </c>
      <c r="U34" s="29" t="e">
        <f t="shared" si="1"/>
        <v>#REF!</v>
      </c>
      <c r="V34" s="29" t="e">
        <f t="shared" si="1"/>
        <v>#REF!</v>
      </c>
      <c r="W34" s="29" t="e">
        <f t="shared" si="1"/>
        <v>#REF!</v>
      </c>
      <c r="X34" s="29" t="e">
        <f t="shared" si="1"/>
        <v>#REF!</v>
      </c>
      <c r="Y34" s="29" t="e">
        <f t="shared" si="1"/>
        <v>#REF!</v>
      </c>
    </row>
    <row r="35" spans="1:25" ht="11.45" customHeight="1" x14ac:dyDescent="0.2">
      <c r="A35" s="24"/>
    </row>
    <row r="36" spans="1:25" x14ac:dyDescent="0.2">
      <c r="A36" s="41" t="s">
        <v>18</v>
      </c>
    </row>
    <row r="37" spans="1:25" x14ac:dyDescent="0.2">
      <c r="A37" s="38" t="s">
        <v>22</v>
      </c>
    </row>
    <row r="38" spans="1:25" x14ac:dyDescent="0.2">
      <c r="A38" s="22"/>
    </row>
    <row r="39" spans="1:25" x14ac:dyDescent="0.2">
      <c r="A39" s="41" t="s">
        <v>3</v>
      </c>
    </row>
    <row r="40" spans="1:25" x14ac:dyDescent="0.2">
      <c r="A40" s="42" t="s">
        <v>4</v>
      </c>
    </row>
    <row r="41" spans="1:25" x14ac:dyDescent="0.2">
      <c r="A41" s="42" t="s">
        <v>5</v>
      </c>
    </row>
    <row r="42" spans="1:25" ht="12.6" customHeight="1" x14ac:dyDescent="0.2">
      <c r="A42" s="26" t="s">
        <v>6</v>
      </c>
    </row>
    <row r="43" spans="1:25" x14ac:dyDescent="0.2">
      <c r="A43" s="90" t="s">
        <v>70</v>
      </c>
    </row>
    <row r="44" spans="1:25" x14ac:dyDescent="0.2">
      <c r="A44" s="22"/>
    </row>
    <row r="45" spans="1:25" x14ac:dyDescent="0.2">
      <c r="A45" s="39" t="s">
        <v>8</v>
      </c>
    </row>
    <row r="46" spans="1:25" ht="48" x14ac:dyDescent="0.2">
      <c r="A46" s="40" t="s">
        <v>17</v>
      </c>
    </row>
  </sheetData>
  <pageMargins left="0.7" right="0.7" top="0.75" bottom="0.75" header="0.3" footer="0.3"/>
  <pageSetup paperSize="9"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C17" sqref="C17"/>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ROUNDUP(B8*0.9,)</f>
        <v>#REF!</v>
      </c>
      <c r="C24" s="29" t="e">
        <f t="shared" ref="C24" si="5">ROUNDUP(C8*0.9,)</f>
        <v>#REF!</v>
      </c>
    </row>
    <row r="25" spans="1:3" ht="11.45" customHeight="1" x14ac:dyDescent="0.2">
      <c r="A25" s="3">
        <v>2</v>
      </c>
      <c r="B25" s="29" t="e">
        <f t="shared" ref="B25" si="6">ROUNDUP(B9*0.9,)</f>
        <v>#REF!</v>
      </c>
      <c r="C25" s="29" t="e">
        <f t="shared" ref="C25" si="7">ROUNDUP(C9*0.9,)</f>
        <v>#REF!</v>
      </c>
    </row>
    <row r="26" spans="1:3" ht="11.45" customHeight="1" x14ac:dyDescent="0.2">
      <c r="A26" s="5" t="s">
        <v>86</v>
      </c>
      <c r="B26" s="29"/>
      <c r="C26" s="29"/>
    </row>
    <row r="27" spans="1:3" ht="11.45" customHeight="1" x14ac:dyDescent="0.2">
      <c r="A27" s="3">
        <v>1</v>
      </c>
      <c r="B27" s="29" t="e">
        <f t="shared" ref="B27" si="8">ROUNDUP(B11*0.9,)</f>
        <v>#REF!</v>
      </c>
      <c r="C27" s="29" t="e">
        <f t="shared" ref="C27" si="9">ROUNDUP(C11*0.9,)</f>
        <v>#REF!</v>
      </c>
    </row>
    <row r="28" spans="1:3" ht="11.45" customHeight="1" x14ac:dyDescent="0.2">
      <c r="A28" s="3">
        <v>2</v>
      </c>
      <c r="B28" s="29" t="e">
        <f t="shared" ref="B28" si="10">ROUNDUP(B12*0.9,)</f>
        <v>#REF!</v>
      </c>
      <c r="C28" s="29" t="e">
        <f t="shared" ref="C28" si="11">ROUNDUP(C12*0.9,)</f>
        <v>#REF!</v>
      </c>
    </row>
    <row r="29" spans="1:3" ht="11.45" customHeight="1" x14ac:dyDescent="0.2">
      <c r="A29" s="4" t="s">
        <v>91</v>
      </c>
      <c r="B29" s="29"/>
      <c r="C29" s="29"/>
    </row>
    <row r="30" spans="1:3" ht="11.45" customHeight="1" x14ac:dyDescent="0.2">
      <c r="A30" s="3">
        <v>1</v>
      </c>
      <c r="B30" s="29" t="e">
        <f t="shared" ref="B30" si="12">ROUNDUP(B14*0.9,)</f>
        <v>#REF!</v>
      </c>
      <c r="C30" s="29" t="e">
        <f t="shared" ref="C30" si="13">ROUNDUP(C14*0.9,)</f>
        <v>#REF!</v>
      </c>
    </row>
    <row r="31" spans="1:3" ht="11.45" customHeight="1" x14ac:dyDescent="0.2">
      <c r="A31" s="3">
        <v>2</v>
      </c>
      <c r="B31" s="29" t="e">
        <f t="shared" ref="B31" si="14">ROUNDUP(B15*0.9,)</f>
        <v>#REF!</v>
      </c>
      <c r="C31" s="29" t="e">
        <f t="shared" ref="C31" si="15">ROUNDUP(C15*0.9,)</f>
        <v>#REF!</v>
      </c>
    </row>
    <row r="32" spans="1:3" ht="11.45" customHeight="1" x14ac:dyDescent="0.2">
      <c r="A32" s="2" t="s">
        <v>92</v>
      </c>
      <c r="B32" s="29"/>
      <c r="C32" s="29"/>
    </row>
    <row r="33" spans="1:3" ht="11.45" customHeight="1" x14ac:dyDescent="0.2">
      <c r="A33" s="3">
        <v>1</v>
      </c>
      <c r="B33" s="29" t="e">
        <f t="shared" ref="B33" si="16">ROUNDUP(B17*0.9,)</f>
        <v>#REF!</v>
      </c>
      <c r="C33" s="29" t="e">
        <f t="shared" ref="C33" si="17">ROUNDUP(C17*0.9,)</f>
        <v>#REF!</v>
      </c>
    </row>
    <row r="34" spans="1:3" ht="11.45" customHeight="1" x14ac:dyDescent="0.2">
      <c r="A34" s="3">
        <v>2</v>
      </c>
      <c r="B34" s="29" t="e">
        <f t="shared" ref="B34" si="18">ROUNDUP(B18*0.9,)</f>
        <v>#REF!</v>
      </c>
      <c r="C34" s="29" t="e">
        <f t="shared" ref="C34" si="19">ROUNDUP(C18*0.9,)</f>
        <v>#REF!</v>
      </c>
    </row>
    <row r="35" spans="1:3" ht="11.45" customHeight="1" x14ac:dyDescent="0.2">
      <c r="A35" s="24"/>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D9" sqref="D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ROUNDUP(B8*0.87,)</f>
        <v>#REF!</v>
      </c>
      <c r="C24" s="29" t="e">
        <f t="shared" ref="C24" si="5">ROUNDUP(C8*0.87,)</f>
        <v>#REF!</v>
      </c>
    </row>
    <row r="25" spans="1:3" ht="11.45" customHeight="1" x14ac:dyDescent="0.2">
      <c r="A25" s="3">
        <v>2</v>
      </c>
      <c r="B25" s="29" t="e">
        <f t="shared" ref="B25" si="6">ROUNDUP(B9*0.87,)</f>
        <v>#REF!</v>
      </c>
      <c r="C25" s="29" t="e">
        <f t="shared" ref="C25" si="7">ROUNDUP(C9*0.87,)</f>
        <v>#REF!</v>
      </c>
    </row>
    <row r="26" spans="1:3" ht="11.45" customHeight="1" x14ac:dyDescent="0.2">
      <c r="A26" s="5" t="s">
        <v>86</v>
      </c>
      <c r="B26" s="29"/>
      <c r="C26" s="29"/>
    </row>
    <row r="27" spans="1:3" ht="11.45" customHeight="1" x14ac:dyDescent="0.2">
      <c r="A27" s="3">
        <v>1</v>
      </c>
      <c r="B27" s="29" t="e">
        <f t="shared" ref="B27" si="8">ROUNDUP(B11*0.87,)</f>
        <v>#REF!</v>
      </c>
      <c r="C27" s="29" t="e">
        <f t="shared" ref="C27" si="9">ROUNDUP(C11*0.87,)</f>
        <v>#REF!</v>
      </c>
    </row>
    <row r="28" spans="1:3" ht="11.45" customHeight="1" x14ac:dyDescent="0.2">
      <c r="A28" s="3">
        <v>2</v>
      </c>
      <c r="B28" s="29" t="e">
        <f t="shared" ref="B28" si="10">ROUNDUP(B12*0.87,)</f>
        <v>#REF!</v>
      </c>
      <c r="C28" s="29" t="e">
        <f t="shared" ref="C28" si="11">ROUNDUP(C12*0.87,)</f>
        <v>#REF!</v>
      </c>
    </row>
    <row r="29" spans="1:3" ht="11.45" customHeight="1" x14ac:dyDescent="0.2">
      <c r="A29" s="4" t="s">
        <v>91</v>
      </c>
      <c r="B29" s="29"/>
      <c r="C29" s="29"/>
    </row>
    <row r="30" spans="1:3" ht="11.45" customHeight="1" x14ac:dyDescent="0.2">
      <c r="A30" s="3">
        <v>1</v>
      </c>
      <c r="B30" s="29" t="e">
        <f t="shared" ref="B30" si="12">ROUNDUP(B14*0.87,)</f>
        <v>#REF!</v>
      </c>
      <c r="C30" s="29" t="e">
        <f t="shared" ref="C30" si="13">ROUNDUP(C14*0.87,)</f>
        <v>#REF!</v>
      </c>
    </row>
    <row r="31" spans="1:3" ht="11.45" customHeight="1" x14ac:dyDescent="0.2">
      <c r="A31" s="3">
        <v>2</v>
      </c>
      <c r="B31" s="29" t="e">
        <f t="shared" ref="B31" si="14">ROUNDUP(B15*0.87,)</f>
        <v>#REF!</v>
      </c>
      <c r="C31" s="29" t="e">
        <f t="shared" ref="C31" si="15">ROUNDUP(C15*0.87,)</f>
        <v>#REF!</v>
      </c>
    </row>
    <row r="32" spans="1:3" ht="11.45" customHeight="1" x14ac:dyDescent="0.2">
      <c r="A32" s="2" t="s">
        <v>92</v>
      </c>
      <c r="B32" s="29"/>
      <c r="C32" s="29"/>
    </row>
    <row r="33" spans="1:3" ht="11.45" customHeight="1" x14ac:dyDescent="0.2">
      <c r="A33" s="3">
        <v>1</v>
      </c>
      <c r="B33" s="29" t="e">
        <f t="shared" ref="B33" si="16">ROUNDUP(B17*0.87,)</f>
        <v>#REF!</v>
      </c>
      <c r="C33" s="29" t="e">
        <f t="shared" ref="C33" si="17">ROUNDUP(C17*0.87,)</f>
        <v>#REF!</v>
      </c>
    </row>
    <row r="34" spans="1:3" ht="11.45" customHeight="1" x14ac:dyDescent="0.2">
      <c r="A34" s="3">
        <v>2</v>
      </c>
      <c r="B34" s="29" t="e">
        <f t="shared" ref="B34" si="18">ROUNDUP(B18*0.87,)</f>
        <v>#REF!</v>
      </c>
      <c r="C34" s="29" t="e">
        <f t="shared" ref="C34" si="19">ROUNDUP(C18*0.87,)</f>
        <v>#REF!</v>
      </c>
    </row>
    <row r="35" spans="1:3" ht="11.45" customHeight="1" x14ac:dyDescent="0.2">
      <c r="A35" s="24"/>
      <c r="B35" s="30"/>
      <c r="C35" s="30"/>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10"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c r="AA8" s="29" t="e">
        <f>'C завтраками| Bed and breakfast'!#REF!*0.85</f>
        <v>#REF!</v>
      </c>
      <c r="AB8" s="29" t="e">
        <f>'C завтраками| Bed and breakfast'!#REF!*0.85</f>
        <v>#REF!</v>
      </c>
      <c r="AC8" s="29" t="e">
        <f>'C завтраками| Bed and breakfast'!#REF!*0.85</f>
        <v>#REF!</v>
      </c>
      <c r="AD8" s="29" t="e">
        <f>'C завтраками| Bed and breakfast'!#REF!*0.85</f>
        <v>#REF!</v>
      </c>
      <c r="AE8" s="29" t="e">
        <f>'C завтраками| Bed and breakfast'!#REF!*0.85</f>
        <v>#REF!</v>
      </c>
      <c r="AF8" s="29" t="e">
        <f>'C завтраками| Bed and breakfast'!#REF!*0.85</f>
        <v>#REF!</v>
      </c>
      <c r="AG8" s="29" t="e">
        <f>'C завтраками| Bed and breakfast'!#REF!*0.85</f>
        <v>#REF!</v>
      </c>
      <c r="AH8" s="29" t="e">
        <f>'C завтраками| Bed and breakfast'!#REF!*0.85</f>
        <v>#REF!</v>
      </c>
      <c r="AI8" s="29" t="e">
        <f>'C завтраками| Bed and breakfast'!#REF!*0.85</f>
        <v>#REF!</v>
      </c>
      <c r="AJ8" s="29" t="e">
        <f>'C завтраками| Bed and breakfast'!#REF!*0.85</f>
        <v>#REF!</v>
      </c>
      <c r="AK8" s="29" t="e">
        <f>'C завтраками| Bed and breakfast'!#REF!*0.85</f>
        <v>#REF!</v>
      </c>
      <c r="AL8" s="29" t="e">
        <f>'C завтраками| Bed and breakfast'!#REF!*0.85</f>
        <v>#REF!</v>
      </c>
      <c r="AM8" s="29" t="e">
        <f>'C завтраками| Bed and breakfast'!#REF!*0.85</f>
        <v>#REF!</v>
      </c>
      <c r="AN8" s="29" t="e">
        <f>'C завтраками| Bed and breakfast'!#REF!*0.85</f>
        <v>#REF!</v>
      </c>
      <c r="AO8" s="29" t="e">
        <f>'C завтраками| Bed and breakfast'!#REF!*0.85</f>
        <v>#REF!</v>
      </c>
      <c r="AP8" s="29" t="e">
        <f>'C завтраками| Bed and breakfast'!#REF!*0.85</f>
        <v>#REF!</v>
      </c>
      <c r="AQ8" s="29" t="e">
        <f>'C завтраками| Bed and breakfast'!#REF!*0.85</f>
        <v>#REF!</v>
      </c>
      <c r="AR8" s="29" t="e">
        <f>'C завтраками| Bed and breakfast'!#REF!*0.85</f>
        <v>#REF!</v>
      </c>
      <c r="AS8" s="29" t="e">
        <f>'C завтраками| Bed and breakfast'!#REF!*0.85</f>
        <v>#REF!</v>
      </c>
      <c r="AT8" s="29" t="e">
        <f>'C завтраками| Bed and breakfast'!#REF!*0.85</f>
        <v>#REF!</v>
      </c>
      <c r="AU8" s="29" t="e">
        <f>'C завтраками| Bed and breakfast'!#REF!*0.85</f>
        <v>#REF!</v>
      </c>
      <c r="AV8" s="29" t="e">
        <f>'C завтраками| Bed and breakfast'!#REF!*0.85</f>
        <v>#REF!</v>
      </c>
      <c r="AW8" s="29" t="e">
        <f>'C завтраками| Bed and breakfast'!#REF!*0.85</f>
        <v>#REF!</v>
      </c>
      <c r="AX8" s="29" t="e">
        <f>'C завтраками| Bed and breakfast'!#REF!*0.85</f>
        <v>#REF!</v>
      </c>
      <c r="AY8" s="29" t="e">
        <f>'C завтраками| Bed and breakfast'!#REF!*0.85</f>
        <v>#REF!</v>
      </c>
    </row>
    <row r="9" spans="1:51"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c r="AA9" s="29" t="e">
        <f>'C завтраками| Bed and breakfast'!#REF!*0.85</f>
        <v>#REF!</v>
      </c>
      <c r="AB9" s="29" t="e">
        <f>'C завтраками| Bed and breakfast'!#REF!*0.85</f>
        <v>#REF!</v>
      </c>
      <c r="AC9" s="29" t="e">
        <f>'C завтраками| Bed and breakfast'!#REF!*0.85</f>
        <v>#REF!</v>
      </c>
      <c r="AD9" s="29" t="e">
        <f>'C завтраками| Bed and breakfast'!#REF!*0.85</f>
        <v>#REF!</v>
      </c>
      <c r="AE9" s="29" t="e">
        <f>'C завтраками| Bed and breakfast'!#REF!*0.85</f>
        <v>#REF!</v>
      </c>
      <c r="AF9" s="29" t="e">
        <f>'C завтраками| Bed and breakfast'!#REF!*0.85</f>
        <v>#REF!</v>
      </c>
      <c r="AG9" s="29" t="e">
        <f>'C завтраками| Bed and breakfast'!#REF!*0.85</f>
        <v>#REF!</v>
      </c>
      <c r="AH9" s="29" t="e">
        <f>'C завтраками| Bed and breakfast'!#REF!*0.85</f>
        <v>#REF!</v>
      </c>
      <c r="AI9" s="29" t="e">
        <f>'C завтраками| Bed and breakfast'!#REF!*0.85</f>
        <v>#REF!</v>
      </c>
      <c r="AJ9" s="29" t="e">
        <f>'C завтраками| Bed and breakfast'!#REF!*0.85</f>
        <v>#REF!</v>
      </c>
      <c r="AK9" s="29" t="e">
        <f>'C завтраками| Bed and breakfast'!#REF!*0.85</f>
        <v>#REF!</v>
      </c>
      <c r="AL9" s="29" t="e">
        <f>'C завтраками| Bed and breakfast'!#REF!*0.85</f>
        <v>#REF!</v>
      </c>
      <c r="AM9" s="29" t="e">
        <f>'C завтраками| Bed and breakfast'!#REF!*0.85</f>
        <v>#REF!</v>
      </c>
      <c r="AN9" s="29" t="e">
        <f>'C завтраками| Bed and breakfast'!#REF!*0.85</f>
        <v>#REF!</v>
      </c>
      <c r="AO9" s="29" t="e">
        <f>'C завтраками| Bed and breakfast'!#REF!*0.85</f>
        <v>#REF!</v>
      </c>
      <c r="AP9" s="29" t="e">
        <f>'C завтраками| Bed and breakfast'!#REF!*0.85</f>
        <v>#REF!</v>
      </c>
      <c r="AQ9" s="29" t="e">
        <f>'C завтраками| Bed and breakfast'!#REF!*0.85</f>
        <v>#REF!</v>
      </c>
      <c r="AR9" s="29" t="e">
        <f>'C завтраками| Bed and breakfast'!#REF!*0.85</f>
        <v>#REF!</v>
      </c>
      <c r="AS9" s="29" t="e">
        <f>'C завтраками| Bed and breakfast'!#REF!*0.85</f>
        <v>#REF!</v>
      </c>
      <c r="AT9" s="29" t="e">
        <f>'C завтраками| Bed and breakfast'!#REF!*0.85</f>
        <v>#REF!</v>
      </c>
      <c r="AU9" s="29" t="e">
        <f>'C завтраками| Bed and breakfast'!#REF!*0.85</f>
        <v>#REF!</v>
      </c>
      <c r="AV9" s="29" t="e">
        <f>'C завтраками| Bed and breakfast'!#REF!*0.85</f>
        <v>#REF!</v>
      </c>
      <c r="AW9" s="29" t="e">
        <f>'C завтраками| Bed and breakfast'!#REF!*0.85</f>
        <v>#REF!</v>
      </c>
      <c r="AX9" s="29" t="e">
        <f>'C завтраками| Bed and breakfast'!#REF!*0.85</f>
        <v>#REF!</v>
      </c>
      <c r="AY9" s="29" t="e">
        <f>'C завтраками| Bed and breakfast'!#REF!*0.85</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c r="AA11" s="29" t="e">
        <f>'C завтраками| Bed and breakfast'!#REF!*0.85</f>
        <v>#REF!</v>
      </c>
      <c r="AB11" s="29" t="e">
        <f>'C завтраками| Bed and breakfast'!#REF!*0.85</f>
        <v>#REF!</v>
      </c>
      <c r="AC11" s="29" t="e">
        <f>'C завтраками| Bed and breakfast'!#REF!*0.85</f>
        <v>#REF!</v>
      </c>
      <c r="AD11" s="29" t="e">
        <f>'C завтраками| Bed and breakfast'!#REF!*0.85</f>
        <v>#REF!</v>
      </c>
      <c r="AE11" s="29" t="e">
        <f>'C завтраками| Bed and breakfast'!#REF!*0.85</f>
        <v>#REF!</v>
      </c>
      <c r="AF11" s="29" t="e">
        <f>'C завтраками| Bed and breakfast'!#REF!*0.85</f>
        <v>#REF!</v>
      </c>
      <c r="AG11" s="29" t="e">
        <f>'C завтраками| Bed and breakfast'!#REF!*0.85</f>
        <v>#REF!</v>
      </c>
      <c r="AH11" s="29" t="e">
        <f>'C завтраками| Bed and breakfast'!#REF!*0.85</f>
        <v>#REF!</v>
      </c>
      <c r="AI11" s="29" t="e">
        <f>'C завтраками| Bed and breakfast'!#REF!*0.85</f>
        <v>#REF!</v>
      </c>
      <c r="AJ11" s="29" t="e">
        <f>'C завтраками| Bed and breakfast'!#REF!*0.85</f>
        <v>#REF!</v>
      </c>
      <c r="AK11" s="29" t="e">
        <f>'C завтраками| Bed and breakfast'!#REF!*0.85</f>
        <v>#REF!</v>
      </c>
      <c r="AL11" s="29" t="e">
        <f>'C завтраками| Bed and breakfast'!#REF!*0.85</f>
        <v>#REF!</v>
      </c>
      <c r="AM11" s="29" t="e">
        <f>'C завтраками| Bed and breakfast'!#REF!*0.85</f>
        <v>#REF!</v>
      </c>
      <c r="AN11" s="29" t="e">
        <f>'C завтраками| Bed and breakfast'!#REF!*0.85</f>
        <v>#REF!</v>
      </c>
      <c r="AO11" s="29" t="e">
        <f>'C завтраками| Bed and breakfast'!#REF!*0.85</f>
        <v>#REF!</v>
      </c>
      <c r="AP11" s="29" t="e">
        <f>'C завтраками| Bed and breakfast'!#REF!*0.85</f>
        <v>#REF!</v>
      </c>
      <c r="AQ11" s="29" t="e">
        <f>'C завтраками| Bed and breakfast'!#REF!*0.85</f>
        <v>#REF!</v>
      </c>
      <c r="AR11" s="29" t="e">
        <f>'C завтраками| Bed and breakfast'!#REF!*0.85</f>
        <v>#REF!</v>
      </c>
      <c r="AS11" s="29" t="e">
        <f>'C завтраками| Bed and breakfast'!#REF!*0.85</f>
        <v>#REF!</v>
      </c>
      <c r="AT11" s="29" t="e">
        <f>'C завтраками| Bed and breakfast'!#REF!*0.85</f>
        <v>#REF!</v>
      </c>
      <c r="AU11" s="29" t="e">
        <f>'C завтраками| Bed and breakfast'!#REF!*0.85</f>
        <v>#REF!</v>
      </c>
      <c r="AV11" s="29" t="e">
        <f>'C завтраками| Bed and breakfast'!#REF!*0.85</f>
        <v>#REF!</v>
      </c>
      <c r="AW11" s="29" t="e">
        <f>'C завтраками| Bed and breakfast'!#REF!*0.85</f>
        <v>#REF!</v>
      </c>
      <c r="AX11" s="29" t="e">
        <f>'C завтраками| Bed and breakfast'!#REF!*0.85</f>
        <v>#REF!</v>
      </c>
      <c r="AY11" s="29" t="e">
        <f>'C завтраками| Bed and breakfast'!#REF!*0.85</f>
        <v>#REF!</v>
      </c>
    </row>
    <row r="12" spans="1:51"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c r="AA12" s="29" t="e">
        <f>'C завтраками| Bed and breakfast'!#REF!*0.85</f>
        <v>#REF!</v>
      </c>
      <c r="AB12" s="29" t="e">
        <f>'C завтраками| Bed and breakfast'!#REF!*0.85</f>
        <v>#REF!</v>
      </c>
      <c r="AC12" s="29" t="e">
        <f>'C завтраками| Bed and breakfast'!#REF!*0.85</f>
        <v>#REF!</v>
      </c>
      <c r="AD12" s="29" t="e">
        <f>'C завтраками| Bed and breakfast'!#REF!*0.85</f>
        <v>#REF!</v>
      </c>
      <c r="AE12" s="29" t="e">
        <f>'C завтраками| Bed and breakfast'!#REF!*0.85</f>
        <v>#REF!</v>
      </c>
      <c r="AF12" s="29" t="e">
        <f>'C завтраками| Bed and breakfast'!#REF!*0.85</f>
        <v>#REF!</v>
      </c>
      <c r="AG12" s="29" t="e">
        <f>'C завтраками| Bed and breakfast'!#REF!*0.85</f>
        <v>#REF!</v>
      </c>
      <c r="AH12" s="29" t="e">
        <f>'C завтраками| Bed and breakfast'!#REF!*0.85</f>
        <v>#REF!</v>
      </c>
      <c r="AI12" s="29" t="e">
        <f>'C завтраками| Bed and breakfast'!#REF!*0.85</f>
        <v>#REF!</v>
      </c>
      <c r="AJ12" s="29" t="e">
        <f>'C завтраками| Bed and breakfast'!#REF!*0.85</f>
        <v>#REF!</v>
      </c>
      <c r="AK12" s="29" t="e">
        <f>'C завтраками| Bed and breakfast'!#REF!*0.85</f>
        <v>#REF!</v>
      </c>
      <c r="AL12" s="29" t="e">
        <f>'C завтраками| Bed and breakfast'!#REF!*0.85</f>
        <v>#REF!</v>
      </c>
      <c r="AM12" s="29" t="e">
        <f>'C завтраками| Bed and breakfast'!#REF!*0.85</f>
        <v>#REF!</v>
      </c>
      <c r="AN12" s="29" t="e">
        <f>'C завтраками| Bed and breakfast'!#REF!*0.85</f>
        <v>#REF!</v>
      </c>
      <c r="AO12" s="29" t="e">
        <f>'C завтраками| Bed and breakfast'!#REF!*0.85</f>
        <v>#REF!</v>
      </c>
      <c r="AP12" s="29" t="e">
        <f>'C завтраками| Bed and breakfast'!#REF!*0.85</f>
        <v>#REF!</v>
      </c>
      <c r="AQ12" s="29" t="e">
        <f>'C завтраками| Bed and breakfast'!#REF!*0.85</f>
        <v>#REF!</v>
      </c>
      <c r="AR12" s="29" t="e">
        <f>'C завтраками| Bed and breakfast'!#REF!*0.85</f>
        <v>#REF!</v>
      </c>
      <c r="AS12" s="29" t="e">
        <f>'C завтраками| Bed and breakfast'!#REF!*0.85</f>
        <v>#REF!</v>
      </c>
      <c r="AT12" s="29" t="e">
        <f>'C завтраками| Bed and breakfast'!#REF!*0.85</f>
        <v>#REF!</v>
      </c>
      <c r="AU12" s="29" t="e">
        <f>'C завтраками| Bed and breakfast'!#REF!*0.85</f>
        <v>#REF!</v>
      </c>
      <c r="AV12" s="29" t="e">
        <f>'C завтраками| Bed and breakfast'!#REF!*0.85</f>
        <v>#REF!</v>
      </c>
      <c r="AW12" s="29" t="e">
        <f>'C завтраками| Bed and breakfast'!#REF!*0.85</f>
        <v>#REF!</v>
      </c>
      <c r="AX12" s="29" t="e">
        <f>'C завтраками| Bed and breakfast'!#REF!*0.85</f>
        <v>#REF!</v>
      </c>
      <c r="AY12" s="29" t="e">
        <f>'C завтраками| Bed and breakfast'!#REF!*0.85</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c r="AA14" s="29" t="e">
        <f>'C завтраками| Bed and breakfast'!#REF!*0.85</f>
        <v>#REF!</v>
      </c>
      <c r="AB14" s="29" t="e">
        <f>'C завтраками| Bed and breakfast'!#REF!*0.85</f>
        <v>#REF!</v>
      </c>
      <c r="AC14" s="29" t="e">
        <f>'C завтраками| Bed and breakfast'!#REF!*0.85</f>
        <v>#REF!</v>
      </c>
      <c r="AD14" s="29" t="e">
        <f>'C завтраками| Bed and breakfast'!#REF!*0.85</f>
        <v>#REF!</v>
      </c>
      <c r="AE14" s="29" t="e">
        <f>'C завтраками| Bed and breakfast'!#REF!*0.85</f>
        <v>#REF!</v>
      </c>
      <c r="AF14" s="29" t="e">
        <f>'C завтраками| Bed and breakfast'!#REF!*0.85</f>
        <v>#REF!</v>
      </c>
      <c r="AG14" s="29" t="e">
        <f>'C завтраками| Bed and breakfast'!#REF!*0.85</f>
        <v>#REF!</v>
      </c>
      <c r="AH14" s="29" t="e">
        <f>'C завтраками| Bed and breakfast'!#REF!*0.85</f>
        <v>#REF!</v>
      </c>
      <c r="AI14" s="29" t="e">
        <f>'C завтраками| Bed and breakfast'!#REF!*0.85</f>
        <v>#REF!</v>
      </c>
      <c r="AJ14" s="29" t="e">
        <f>'C завтраками| Bed and breakfast'!#REF!*0.85</f>
        <v>#REF!</v>
      </c>
      <c r="AK14" s="29" t="e">
        <f>'C завтраками| Bed and breakfast'!#REF!*0.85</f>
        <v>#REF!</v>
      </c>
      <c r="AL14" s="29" t="e">
        <f>'C завтраками| Bed and breakfast'!#REF!*0.85</f>
        <v>#REF!</v>
      </c>
      <c r="AM14" s="29" t="e">
        <f>'C завтраками| Bed and breakfast'!#REF!*0.85</f>
        <v>#REF!</v>
      </c>
      <c r="AN14" s="29" t="e">
        <f>'C завтраками| Bed and breakfast'!#REF!*0.85</f>
        <v>#REF!</v>
      </c>
      <c r="AO14" s="29" t="e">
        <f>'C завтраками| Bed and breakfast'!#REF!*0.85</f>
        <v>#REF!</v>
      </c>
      <c r="AP14" s="29" t="e">
        <f>'C завтраками| Bed and breakfast'!#REF!*0.85</f>
        <v>#REF!</v>
      </c>
      <c r="AQ14" s="29" t="e">
        <f>'C завтраками| Bed and breakfast'!#REF!*0.85</f>
        <v>#REF!</v>
      </c>
      <c r="AR14" s="29" t="e">
        <f>'C завтраками| Bed and breakfast'!#REF!*0.85</f>
        <v>#REF!</v>
      </c>
      <c r="AS14" s="29" t="e">
        <f>'C завтраками| Bed and breakfast'!#REF!*0.85</f>
        <v>#REF!</v>
      </c>
      <c r="AT14" s="29" t="e">
        <f>'C завтраками| Bed and breakfast'!#REF!*0.85</f>
        <v>#REF!</v>
      </c>
      <c r="AU14" s="29" t="e">
        <f>'C завтраками| Bed and breakfast'!#REF!*0.85</f>
        <v>#REF!</v>
      </c>
      <c r="AV14" s="29" t="e">
        <f>'C завтраками| Bed and breakfast'!#REF!*0.85</f>
        <v>#REF!</v>
      </c>
      <c r="AW14" s="29" t="e">
        <f>'C завтраками| Bed and breakfast'!#REF!*0.85</f>
        <v>#REF!</v>
      </c>
      <c r="AX14" s="29" t="e">
        <f>'C завтраками| Bed and breakfast'!#REF!*0.85</f>
        <v>#REF!</v>
      </c>
      <c r="AY14" s="29" t="e">
        <f>'C завтраками| Bed and breakfast'!#REF!*0.85</f>
        <v>#REF!</v>
      </c>
    </row>
    <row r="15" spans="1:51"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c r="AA15" s="29" t="e">
        <f>'C завтраками| Bed and breakfast'!#REF!*0.85</f>
        <v>#REF!</v>
      </c>
      <c r="AB15" s="29" t="e">
        <f>'C завтраками| Bed and breakfast'!#REF!*0.85</f>
        <v>#REF!</v>
      </c>
      <c r="AC15" s="29" t="e">
        <f>'C завтраками| Bed and breakfast'!#REF!*0.85</f>
        <v>#REF!</v>
      </c>
      <c r="AD15" s="29" t="e">
        <f>'C завтраками| Bed and breakfast'!#REF!*0.85</f>
        <v>#REF!</v>
      </c>
      <c r="AE15" s="29" t="e">
        <f>'C завтраками| Bed and breakfast'!#REF!*0.85</f>
        <v>#REF!</v>
      </c>
      <c r="AF15" s="29" t="e">
        <f>'C завтраками| Bed and breakfast'!#REF!*0.85</f>
        <v>#REF!</v>
      </c>
      <c r="AG15" s="29" t="e">
        <f>'C завтраками| Bed and breakfast'!#REF!*0.85</f>
        <v>#REF!</v>
      </c>
      <c r="AH15" s="29" t="e">
        <f>'C завтраками| Bed and breakfast'!#REF!*0.85</f>
        <v>#REF!</v>
      </c>
      <c r="AI15" s="29" t="e">
        <f>'C завтраками| Bed and breakfast'!#REF!*0.85</f>
        <v>#REF!</v>
      </c>
      <c r="AJ15" s="29" t="e">
        <f>'C завтраками| Bed and breakfast'!#REF!*0.85</f>
        <v>#REF!</v>
      </c>
      <c r="AK15" s="29" t="e">
        <f>'C завтраками| Bed and breakfast'!#REF!*0.85</f>
        <v>#REF!</v>
      </c>
      <c r="AL15" s="29" t="e">
        <f>'C завтраками| Bed and breakfast'!#REF!*0.85</f>
        <v>#REF!</v>
      </c>
      <c r="AM15" s="29" t="e">
        <f>'C завтраками| Bed and breakfast'!#REF!*0.85</f>
        <v>#REF!</v>
      </c>
      <c r="AN15" s="29" t="e">
        <f>'C завтраками| Bed and breakfast'!#REF!*0.85</f>
        <v>#REF!</v>
      </c>
      <c r="AO15" s="29" t="e">
        <f>'C завтраками| Bed and breakfast'!#REF!*0.85</f>
        <v>#REF!</v>
      </c>
      <c r="AP15" s="29" t="e">
        <f>'C завтраками| Bed and breakfast'!#REF!*0.85</f>
        <v>#REF!</v>
      </c>
      <c r="AQ15" s="29" t="e">
        <f>'C завтраками| Bed and breakfast'!#REF!*0.85</f>
        <v>#REF!</v>
      </c>
      <c r="AR15" s="29" t="e">
        <f>'C завтраками| Bed and breakfast'!#REF!*0.85</f>
        <v>#REF!</v>
      </c>
      <c r="AS15" s="29" t="e">
        <f>'C завтраками| Bed and breakfast'!#REF!*0.85</f>
        <v>#REF!</v>
      </c>
      <c r="AT15" s="29" t="e">
        <f>'C завтраками| Bed and breakfast'!#REF!*0.85</f>
        <v>#REF!</v>
      </c>
      <c r="AU15" s="29" t="e">
        <f>'C завтраками| Bed and breakfast'!#REF!*0.85</f>
        <v>#REF!</v>
      </c>
      <c r="AV15" s="29" t="e">
        <f>'C завтраками| Bed and breakfast'!#REF!*0.85</f>
        <v>#REF!</v>
      </c>
      <c r="AW15" s="29" t="e">
        <f>'C завтраками| Bed and breakfast'!#REF!*0.85</f>
        <v>#REF!</v>
      </c>
      <c r="AX15" s="29" t="e">
        <f>'C завтраками| Bed and breakfast'!#REF!*0.85</f>
        <v>#REF!</v>
      </c>
      <c r="AY15" s="29" t="e">
        <f>'C завтраками| Bed and breakfast'!#REF!*0.85</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c r="AA17" s="29" t="e">
        <f>'C завтраками| Bed and breakfast'!#REF!*0.85</f>
        <v>#REF!</v>
      </c>
      <c r="AB17" s="29" t="e">
        <f>'C завтраками| Bed and breakfast'!#REF!*0.85</f>
        <v>#REF!</v>
      </c>
      <c r="AC17" s="29" t="e">
        <f>'C завтраками| Bed and breakfast'!#REF!*0.85</f>
        <v>#REF!</v>
      </c>
      <c r="AD17" s="29" t="e">
        <f>'C завтраками| Bed and breakfast'!#REF!*0.85</f>
        <v>#REF!</v>
      </c>
      <c r="AE17" s="29" t="e">
        <f>'C завтраками| Bed and breakfast'!#REF!*0.85</f>
        <v>#REF!</v>
      </c>
      <c r="AF17" s="29" t="e">
        <f>'C завтраками| Bed and breakfast'!#REF!*0.85</f>
        <v>#REF!</v>
      </c>
      <c r="AG17" s="29" t="e">
        <f>'C завтраками| Bed and breakfast'!#REF!*0.85</f>
        <v>#REF!</v>
      </c>
      <c r="AH17" s="29" t="e">
        <f>'C завтраками| Bed and breakfast'!#REF!*0.85</f>
        <v>#REF!</v>
      </c>
      <c r="AI17" s="29" t="e">
        <f>'C завтраками| Bed and breakfast'!#REF!*0.85</f>
        <v>#REF!</v>
      </c>
      <c r="AJ17" s="29" t="e">
        <f>'C завтраками| Bed and breakfast'!#REF!*0.85</f>
        <v>#REF!</v>
      </c>
      <c r="AK17" s="29" t="e">
        <f>'C завтраками| Bed and breakfast'!#REF!*0.85</f>
        <v>#REF!</v>
      </c>
      <c r="AL17" s="29" t="e">
        <f>'C завтраками| Bed and breakfast'!#REF!*0.85</f>
        <v>#REF!</v>
      </c>
      <c r="AM17" s="29" t="e">
        <f>'C завтраками| Bed and breakfast'!#REF!*0.85</f>
        <v>#REF!</v>
      </c>
      <c r="AN17" s="29" t="e">
        <f>'C завтраками| Bed and breakfast'!#REF!*0.85</f>
        <v>#REF!</v>
      </c>
      <c r="AO17" s="29" t="e">
        <f>'C завтраками| Bed and breakfast'!#REF!*0.85</f>
        <v>#REF!</v>
      </c>
      <c r="AP17" s="29" t="e">
        <f>'C завтраками| Bed and breakfast'!#REF!*0.85</f>
        <v>#REF!</v>
      </c>
      <c r="AQ17" s="29" t="e">
        <f>'C завтраками| Bed and breakfast'!#REF!*0.85</f>
        <v>#REF!</v>
      </c>
      <c r="AR17" s="29" t="e">
        <f>'C завтраками| Bed and breakfast'!#REF!*0.85</f>
        <v>#REF!</v>
      </c>
      <c r="AS17" s="29" t="e">
        <f>'C завтраками| Bed and breakfast'!#REF!*0.85</f>
        <v>#REF!</v>
      </c>
      <c r="AT17" s="29" t="e">
        <f>'C завтраками| Bed and breakfast'!#REF!*0.85</f>
        <v>#REF!</v>
      </c>
      <c r="AU17" s="29" t="e">
        <f>'C завтраками| Bed and breakfast'!#REF!*0.85</f>
        <v>#REF!</v>
      </c>
      <c r="AV17" s="29" t="e">
        <f>'C завтраками| Bed and breakfast'!#REF!*0.85</f>
        <v>#REF!</v>
      </c>
      <c r="AW17" s="29" t="e">
        <f>'C завтраками| Bed and breakfast'!#REF!*0.85</f>
        <v>#REF!</v>
      </c>
      <c r="AX17" s="29" t="e">
        <f>'C завтраками| Bed and breakfast'!#REF!*0.85</f>
        <v>#REF!</v>
      </c>
      <c r="AY17" s="29" t="e">
        <f>'C завтраками| Bed and breakfast'!#REF!*0.85</f>
        <v>#REF!</v>
      </c>
    </row>
    <row r="18" spans="1:51"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c r="AA18" s="29" t="e">
        <f>'C завтраками| Bed and breakfast'!#REF!*0.85</f>
        <v>#REF!</v>
      </c>
      <c r="AB18" s="29" t="e">
        <f>'C завтраками| Bed and breakfast'!#REF!*0.85</f>
        <v>#REF!</v>
      </c>
      <c r="AC18" s="29" t="e">
        <f>'C завтраками| Bed and breakfast'!#REF!*0.85</f>
        <v>#REF!</v>
      </c>
      <c r="AD18" s="29" t="e">
        <f>'C завтраками| Bed and breakfast'!#REF!*0.85</f>
        <v>#REF!</v>
      </c>
      <c r="AE18" s="29" t="e">
        <f>'C завтраками| Bed and breakfast'!#REF!*0.85</f>
        <v>#REF!</v>
      </c>
      <c r="AF18" s="29" t="e">
        <f>'C завтраками| Bed and breakfast'!#REF!*0.85</f>
        <v>#REF!</v>
      </c>
      <c r="AG18" s="29" t="e">
        <f>'C завтраками| Bed and breakfast'!#REF!*0.85</f>
        <v>#REF!</v>
      </c>
      <c r="AH18" s="29" t="e">
        <f>'C завтраками| Bed and breakfast'!#REF!*0.85</f>
        <v>#REF!</v>
      </c>
      <c r="AI18" s="29" t="e">
        <f>'C завтраками| Bed and breakfast'!#REF!*0.85</f>
        <v>#REF!</v>
      </c>
      <c r="AJ18" s="29" t="e">
        <f>'C завтраками| Bed and breakfast'!#REF!*0.85</f>
        <v>#REF!</v>
      </c>
      <c r="AK18" s="29" t="e">
        <f>'C завтраками| Bed and breakfast'!#REF!*0.85</f>
        <v>#REF!</v>
      </c>
      <c r="AL18" s="29" t="e">
        <f>'C завтраками| Bed and breakfast'!#REF!*0.85</f>
        <v>#REF!</v>
      </c>
      <c r="AM18" s="29" t="e">
        <f>'C завтраками| Bed and breakfast'!#REF!*0.85</f>
        <v>#REF!</v>
      </c>
      <c r="AN18" s="29" t="e">
        <f>'C завтраками| Bed and breakfast'!#REF!*0.85</f>
        <v>#REF!</v>
      </c>
      <c r="AO18" s="29" t="e">
        <f>'C завтраками| Bed and breakfast'!#REF!*0.85</f>
        <v>#REF!</v>
      </c>
      <c r="AP18" s="29" t="e">
        <f>'C завтраками| Bed and breakfast'!#REF!*0.85</f>
        <v>#REF!</v>
      </c>
      <c r="AQ18" s="29" t="e">
        <f>'C завтраками| Bed and breakfast'!#REF!*0.85</f>
        <v>#REF!</v>
      </c>
      <c r="AR18" s="29" t="e">
        <f>'C завтраками| Bed and breakfast'!#REF!*0.85</f>
        <v>#REF!</v>
      </c>
      <c r="AS18" s="29" t="e">
        <f>'C завтраками| Bed and breakfast'!#REF!*0.85</f>
        <v>#REF!</v>
      </c>
      <c r="AT18" s="29" t="e">
        <f>'C завтраками| Bed and breakfast'!#REF!*0.85</f>
        <v>#REF!</v>
      </c>
      <c r="AU18" s="29" t="e">
        <f>'C завтраками| Bed and breakfast'!#REF!*0.85</f>
        <v>#REF!</v>
      </c>
      <c r="AV18" s="29" t="e">
        <f>'C завтраками| Bed and breakfast'!#REF!*0.85</f>
        <v>#REF!</v>
      </c>
      <c r="AW18" s="29" t="e">
        <f>'C завтраками| Bed and breakfast'!#REF!*0.85</f>
        <v>#REF!</v>
      </c>
      <c r="AX18" s="29" t="e">
        <f>'C завтраками| Bed and breakfast'!#REF!*0.85</f>
        <v>#REF!</v>
      </c>
      <c r="AY18" s="29" t="e">
        <f>'C завтраками| Bed and breakfast'!#REF!*0.85</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 t="shared" ref="B24:AY25" si="1">ROUNDUP(B8*0.87,)</f>
        <v>#REF!</v>
      </c>
      <c r="C24" s="29" t="e">
        <f t="shared" si="1"/>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si="1"/>
        <v>#REF!</v>
      </c>
      <c r="C25" s="29" t="e">
        <f t="shared" si="1"/>
        <v>#REF!</v>
      </c>
      <c r="D25" s="29" t="e">
        <f t="shared" si="1"/>
        <v>#REF!</v>
      </c>
      <c r="E25" s="29" t="e">
        <f t="shared" si="1"/>
        <v>#REF!</v>
      </c>
      <c r="F25" s="29" t="e">
        <f t="shared" si="1"/>
        <v>#REF!</v>
      </c>
      <c r="G25" s="29" t="e">
        <f t="shared" si="1"/>
        <v>#REF!</v>
      </c>
      <c r="H25" s="29" t="e">
        <f t="shared" si="1"/>
        <v>#REF!</v>
      </c>
      <c r="I25" s="29" t="e">
        <f t="shared" si="1"/>
        <v>#REF!</v>
      </c>
      <c r="J25" s="29" t="e">
        <f t="shared" si="1"/>
        <v>#REF!</v>
      </c>
      <c r="K25" s="29" t="e">
        <f t="shared" si="1"/>
        <v>#REF!</v>
      </c>
      <c r="L25" s="29" t="e">
        <f t="shared" si="1"/>
        <v>#REF!</v>
      </c>
      <c r="M25" s="29" t="e">
        <f t="shared" si="1"/>
        <v>#REF!</v>
      </c>
      <c r="N25" s="29" t="e">
        <f t="shared" si="1"/>
        <v>#REF!</v>
      </c>
      <c r="O25" s="29" t="e">
        <f t="shared" si="1"/>
        <v>#REF!</v>
      </c>
      <c r="P25" s="29" t="e">
        <f t="shared" si="1"/>
        <v>#REF!</v>
      </c>
      <c r="Q25" s="29" t="e">
        <f t="shared" si="1"/>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ref="B27:AY28" si="2">ROUNDUP(B11*0.87,)</f>
        <v>#REF!</v>
      </c>
      <c r="C27" s="29" t="e">
        <f t="shared" si="2"/>
        <v>#REF!</v>
      </c>
      <c r="D27" s="29" t="e">
        <f t="shared" si="2"/>
        <v>#REF!</v>
      </c>
      <c r="E27" s="29" t="e">
        <f t="shared" si="2"/>
        <v>#REF!</v>
      </c>
      <c r="F27" s="29" t="e">
        <f t="shared" si="2"/>
        <v>#REF!</v>
      </c>
      <c r="G27" s="29" t="e">
        <f t="shared" si="2"/>
        <v>#REF!</v>
      </c>
      <c r="H27" s="29" t="e">
        <f t="shared" si="2"/>
        <v>#REF!</v>
      </c>
      <c r="I27" s="29" t="e">
        <f t="shared" si="2"/>
        <v>#REF!</v>
      </c>
      <c r="J27" s="29" t="e">
        <f t="shared" si="2"/>
        <v>#REF!</v>
      </c>
      <c r="K27" s="29" t="e">
        <f t="shared" si="2"/>
        <v>#REF!</v>
      </c>
      <c r="L27" s="29" t="e">
        <f t="shared" si="2"/>
        <v>#REF!</v>
      </c>
      <c r="M27" s="29" t="e">
        <f t="shared" si="2"/>
        <v>#REF!</v>
      </c>
      <c r="N27" s="29" t="e">
        <f t="shared" si="2"/>
        <v>#REF!</v>
      </c>
      <c r="O27" s="29" t="e">
        <f t="shared" si="2"/>
        <v>#REF!</v>
      </c>
      <c r="P27" s="29" t="e">
        <f t="shared" si="2"/>
        <v>#REF!</v>
      </c>
      <c r="Q27" s="29" t="e">
        <f t="shared" si="2"/>
        <v>#REF!</v>
      </c>
      <c r="R27" s="29" t="e">
        <f t="shared" si="2"/>
        <v>#REF!</v>
      </c>
      <c r="S27" s="29" t="e">
        <f t="shared" si="2"/>
        <v>#REF!</v>
      </c>
      <c r="T27" s="29" t="e">
        <f t="shared" si="2"/>
        <v>#REF!</v>
      </c>
      <c r="U27" s="29" t="e">
        <f t="shared" si="2"/>
        <v>#REF!</v>
      </c>
      <c r="V27" s="29" t="e">
        <f t="shared" si="2"/>
        <v>#REF!</v>
      </c>
      <c r="W27" s="29" t="e">
        <f t="shared" si="2"/>
        <v>#REF!</v>
      </c>
      <c r="X27" s="29" t="e">
        <f t="shared" si="2"/>
        <v>#REF!</v>
      </c>
      <c r="Y27" s="29" t="e">
        <f t="shared" si="2"/>
        <v>#REF!</v>
      </c>
      <c r="Z27" s="29" t="e">
        <f t="shared" si="2"/>
        <v>#REF!</v>
      </c>
      <c r="AA27" s="29" t="e">
        <f t="shared" si="2"/>
        <v>#REF!</v>
      </c>
      <c r="AB27" s="29" t="e">
        <f t="shared" si="2"/>
        <v>#REF!</v>
      </c>
      <c r="AC27" s="29" t="e">
        <f t="shared" si="2"/>
        <v>#REF!</v>
      </c>
      <c r="AD27" s="29" t="e">
        <f t="shared" si="2"/>
        <v>#REF!</v>
      </c>
      <c r="AE27" s="29" t="e">
        <f t="shared" si="2"/>
        <v>#REF!</v>
      </c>
      <c r="AF27" s="29" t="e">
        <f t="shared" si="2"/>
        <v>#REF!</v>
      </c>
      <c r="AG27" s="29" t="e">
        <f t="shared" si="2"/>
        <v>#REF!</v>
      </c>
      <c r="AH27" s="29" t="e">
        <f t="shared" si="2"/>
        <v>#REF!</v>
      </c>
      <c r="AI27" s="29" t="e">
        <f t="shared" si="2"/>
        <v>#REF!</v>
      </c>
      <c r="AJ27" s="29" t="e">
        <f t="shared" si="2"/>
        <v>#REF!</v>
      </c>
      <c r="AK27" s="29" t="e">
        <f t="shared" si="2"/>
        <v>#REF!</v>
      </c>
      <c r="AL27" s="29" t="e">
        <f t="shared" si="2"/>
        <v>#REF!</v>
      </c>
      <c r="AM27" s="29" t="e">
        <f t="shared" si="2"/>
        <v>#REF!</v>
      </c>
      <c r="AN27" s="29" t="e">
        <f t="shared" si="2"/>
        <v>#REF!</v>
      </c>
      <c r="AO27" s="29" t="e">
        <f t="shared" si="2"/>
        <v>#REF!</v>
      </c>
      <c r="AP27" s="29" t="e">
        <f t="shared" si="2"/>
        <v>#REF!</v>
      </c>
      <c r="AQ27" s="29" t="e">
        <f t="shared" si="2"/>
        <v>#REF!</v>
      </c>
      <c r="AR27" s="29" t="e">
        <f t="shared" si="2"/>
        <v>#REF!</v>
      </c>
      <c r="AS27" s="29" t="e">
        <f t="shared" si="2"/>
        <v>#REF!</v>
      </c>
      <c r="AT27" s="29" t="e">
        <f t="shared" si="2"/>
        <v>#REF!</v>
      </c>
      <c r="AU27" s="29" t="e">
        <f t="shared" si="2"/>
        <v>#REF!</v>
      </c>
      <c r="AV27" s="29" t="e">
        <f t="shared" si="2"/>
        <v>#REF!</v>
      </c>
      <c r="AW27" s="29" t="e">
        <f t="shared" si="2"/>
        <v>#REF!</v>
      </c>
      <c r="AX27" s="29" t="e">
        <f t="shared" si="2"/>
        <v>#REF!</v>
      </c>
      <c r="AY27" s="29" t="e">
        <f t="shared" si="2"/>
        <v>#REF!</v>
      </c>
    </row>
    <row r="28" spans="1:51" ht="11.45" customHeight="1" x14ac:dyDescent="0.2">
      <c r="A28" s="3">
        <v>2</v>
      </c>
      <c r="B28" s="29" t="e">
        <f t="shared" si="2"/>
        <v>#REF!</v>
      </c>
      <c r="C28" s="29" t="e">
        <f t="shared" si="2"/>
        <v>#REF!</v>
      </c>
      <c r="D28" s="29" t="e">
        <f t="shared" si="2"/>
        <v>#REF!</v>
      </c>
      <c r="E28" s="29" t="e">
        <f t="shared" si="2"/>
        <v>#REF!</v>
      </c>
      <c r="F28" s="29" t="e">
        <f t="shared" si="2"/>
        <v>#REF!</v>
      </c>
      <c r="G28" s="29" t="e">
        <f t="shared" si="2"/>
        <v>#REF!</v>
      </c>
      <c r="H28" s="29" t="e">
        <f t="shared" si="2"/>
        <v>#REF!</v>
      </c>
      <c r="I28" s="29" t="e">
        <f t="shared" si="2"/>
        <v>#REF!</v>
      </c>
      <c r="J28" s="29" t="e">
        <f t="shared" si="2"/>
        <v>#REF!</v>
      </c>
      <c r="K28" s="29" t="e">
        <f t="shared" si="2"/>
        <v>#REF!</v>
      </c>
      <c r="L28" s="29" t="e">
        <f t="shared" si="2"/>
        <v>#REF!</v>
      </c>
      <c r="M28" s="29" t="e">
        <f t="shared" si="2"/>
        <v>#REF!</v>
      </c>
      <c r="N28" s="29" t="e">
        <f t="shared" si="2"/>
        <v>#REF!</v>
      </c>
      <c r="O28" s="29" t="e">
        <f t="shared" si="2"/>
        <v>#REF!</v>
      </c>
      <c r="P28" s="29" t="e">
        <f t="shared" si="2"/>
        <v>#REF!</v>
      </c>
      <c r="Q28" s="29" t="e">
        <f t="shared" si="2"/>
        <v>#REF!</v>
      </c>
      <c r="R28" s="29" t="e">
        <f t="shared" si="2"/>
        <v>#REF!</v>
      </c>
      <c r="S28" s="29" t="e">
        <f t="shared" si="2"/>
        <v>#REF!</v>
      </c>
      <c r="T28" s="29" t="e">
        <f t="shared" si="2"/>
        <v>#REF!</v>
      </c>
      <c r="U28" s="29" t="e">
        <f t="shared" si="2"/>
        <v>#REF!</v>
      </c>
      <c r="V28" s="29" t="e">
        <f t="shared" si="2"/>
        <v>#REF!</v>
      </c>
      <c r="W28" s="29" t="e">
        <f t="shared" si="2"/>
        <v>#REF!</v>
      </c>
      <c r="X28" s="29" t="e">
        <f t="shared" si="2"/>
        <v>#REF!</v>
      </c>
      <c r="Y28" s="29" t="e">
        <f t="shared" si="2"/>
        <v>#REF!</v>
      </c>
      <c r="Z28" s="29" t="e">
        <f t="shared" si="2"/>
        <v>#REF!</v>
      </c>
      <c r="AA28" s="29" t="e">
        <f t="shared" si="2"/>
        <v>#REF!</v>
      </c>
      <c r="AB28" s="29" t="e">
        <f t="shared" si="2"/>
        <v>#REF!</v>
      </c>
      <c r="AC28" s="29" t="e">
        <f t="shared" si="2"/>
        <v>#REF!</v>
      </c>
      <c r="AD28" s="29" t="e">
        <f t="shared" si="2"/>
        <v>#REF!</v>
      </c>
      <c r="AE28" s="29" t="e">
        <f t="shared" si="2"/>
        <v>#REF!</v>
      </c>
      <c r="AF28" s="29" t="e">
        <f t="shared" si="2"/>
        <v>#REF!</v>
      </c>
      <c r="AG28" s="29" t="e">
        <f t="shared" si="2"/>
        <v>#REF!</v>
      </c>
      <c r="AH28" s="29" t="e">
        <f t="shared" si="2"/>
        <v>#REF!</v>
      </c>
      <c r="AI28" s="29" t="e">
        <f t="shared" si="2"/>
        <v>#REF!</v>
      </c>
      <c r="AJ28" s="29" t="e">
        <f t="shared" si="2"/>
        <v>#REF!</v>
      </c>
      <c r="AK28" s="29" t="e">
        <f t="shared" si="2"/>
        <v>#REF!</v>
      </c>
      <c r="AL28" s="29" t="e">
        <f t="shared" si="2"/>
        <v>#REF!</v>
      </c>
      <c r="AM28" s="29" t="e">
        <f t="shared" si="2"/>
        <v>#REF!</v>
      </c>
      <c r="AN28" s="29" t="e">
        <f t="shared" si="2"/>
        <v>#REF!</v>
      </c>
      <c r="AO28" s="29" t="e">
        <f t="shared" si="2"/>
        <v>#REF!</v>
      </c>
      <c r="AP28" s="29" t="e">
        <f t="shared" si="2"/>
        <v>#REF!</v>
      </c>
      <c r="AQ28" s="29" t="e">
        <f t="shared" si="2"/>
        <v>#REF!</v>
      </c>
      <c r="AR28" s="29" t="e">
        <f t="shared" si="2"/>
        <v>#REF!</v>
      </c>
      <c r="AS28" s="29" t="e">
        <f t="shared" si="2"/>
        <v>#REF!</v>
      </c>
      <c r="AT28" s="29" t="e">
        <f t="shared" si="2"/>
        <v>#REF!</v>
      </c>
      <c r="AU28" s="29" t="e">
        <f t="shared" si="2"/>
        <v>#REF!</v>
      </c>
      <c r="AV28" s="29" t="e">
        <f t="shared" si="2"/>
        <v>#REF!</v>
      </c>
      <c r="AW28" s="29" t="e">
        <f t="shared" si="2"/>
        <v>#REF!</v>
      </c>
      <c r="AX28" s="29" t="e">
        <f t="shared" si="2"/>
        <v>#REF!</v>
      </c>
      <c r="AY28" s="29" t="e">
        <f t="shared" si="2"/>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ref="B30:AY31" si="3">ROUNDUP(B14*0.87,)</f>
        <v>#REF!</v>
      </c>
      <c r="C30" s="29" t="e">
        <f t="shared" si="3"/>
        <v>#REF!</v>
      </c>
      <c r="D30" s="29" t="e">
        <f t="shared" si="3"/>
        <v>#REF!</v>
      </c>
      <c r="E30" s="29" t="e">
        <f t="shared" si="3"/>
        <v>#REF!</v>
      </c>
      <c r="F30" s="29" t="e">
        <f t="shared" si="3"/>
        <v>#REF!</v>
      </c>
      <c r="G30" s="29" t="e">
        <f t="shared" si="3"/>
        <v>#REF!</v>
      </c>
      <c r="H30" s="29" t="e">
        <f t="shared" si="3"/>
        <v>#REF!</v>
      </c>
      <c r="I30" s="29" t="e">
        <f t="shared" si="3"/>
        <v>#REF!</v>
      </c>
      <c r="J30" s="29" t="e">
        <f t="shared" si="3"/>
        <v>#REF!</v>
      </c>
      <c r="K30" s="29" t="e">
        <f t="shared" si="3"/>
        <v>#REF!</v>
      </c>
      <c r="L30" s="29" t="e">
        <f t="shared" si="3"/>
        <v>#REF!</v>
      </c>
      <c r="M30" s="29" t="e">
        <f t="shared" si="3"/>
        <v>#REF!</v>
      </c>
      <c r="N30" s="29" t="e">
        <f t="shared" si="3"/>
        <v>#REF!</v>
      </c>
      <c r="O30" s="29" t="e">
        <f t="shared" si="3"/>
        <v>#REF!</v>
      </c>
      <c r="P30" s="29" t="e">
        <f t="shared" si="3"/>
        <v>#REF!</v>
      </c>
      <c r="Q30" s="29" t="e">
        <f t="shared" si="3"/>
        <v>#REF!</v>
      </c>
      <c r="R30" s="29" t="e">
        <f t="shared" si="3"/>
        <v>#REF!</v>
      </c>
      <c r="S30" s="29" t="e">
        <f t="shared" si="3"/>
        <v>#REF!</v>
      </c>
      <c r="T30" s="29" t="e">
        <f t="shared" si="3"/>
        <v>#REF!</v>
      </c>
      <c r="U30" s="29" t="e">
        <f t="shared" si="3"/>
        <v>#REF!</v>
      </c>
      <c r="V30" s="29" t="e">
        <f t="shared" si="3"/>
        <v>#REF!</v>
      </c>
      <c r="W30" s="29" t="e">
        <f t="shared" si="3"/>
        <v>#REF!</v>
      </c>
      <c r="X30" s="29" t="e">
        <f t="shared" si="3"/>
        <v>#REF!</v>
      </c>
      <c r="Y30" s="29" t="e">
        <f t="shared" si="3"/>
        <v>#REF!</v>
      </c>
      <c r="Z30" s="29" t="e">
        <f t="shared" si="3"/>
        <v>#REF!</v>
      </c>
      <c r="AA30" s="29" t="e">
        <f t="shared" si="3"/>
        <v>#REF!</v>
      </c>
      <c r="AB30" s="29" t="e">
        <f t="shared" si="3"/>
        <v>#REF!</v>
      </c>
      <c r="AC30" s="29" t="e">
        <f t="shared" si="3"/>
        <v>#REF!</v>
      </c>
      <c r="AD30" s="29" t="e">
        <f t="shared" si="3"/>
        <v>#REF!</v>
      </c>
      <c r="AE30" s="29" t="e">
        <f t="shared" si="3"/>
        <v>#REF!</v>
      </c>
      <c r="AF30" s="29" t="e">
        <f t="shared" si="3"/>
        <v>#REF!</v>
      </c>
      <c r="AG30" s="29" t="e">
        <f t="shared" si="3"/>
        <v>#REF!</v>
      </c>
      <c r="AH30" s="29" t="e">
        <f t="shared" si="3"/>
        <v>#REF!</v>
      </c>
      <c r="AI30" s="29" t="e">
        <f t="shared" si="3"/>
        <v>#REF!</v>
      </c>
      <c r="AJ30" s="29" t="e">
        <f t="shared" si="3"/>
        <v>#REF!</v>
      </c>
      <c r="AK30" s="29" t="e">
        <f t="shared" si="3"/>
        <v>#REF!</v>
      </c>
      <c r="AL30" s="29" t="e">
        <f t="shared" si="3"/>
        <v>#REF!</v>
      </c>
      <c r="AM30" s="29" t="e">
        <f t="shared" si="3"/>
        <v>#REF!</v>
      </c>
      <c r="AN30" s="29" t="e">
        <f t="shared" si="3"/>
        <v>#REF!</v>
      </c>
      <c r="AO30" s="29" t="e">
        <f t="shared" si="3"/>
        <v>#REF!</v>
      </c>
      <c r="AP30" s="29" t="e">
        <f t="shared" si="3"/>
        <v>#REF!</v>
      </c>
      <c r="AQ30" s="29" t="e">
        <f t="shared" si="3"/>
        <v>#REF!</v>
      </c>
      <c r="AR30" s="29" t="e">
        <f t="shared" si="3"/>
        <v>#REF!</v>
      </c>
      <c r="AS30" s="29" t="e">
        <f t="shared" si="3"/>
        <v>#REF!</v>
      </c>
      <c r="AT30" s="29" t="e">
        <f t="shared" si="3"/>
        <v>#REF!</v>
      </c>
      <c r="AU30" s="29" t="e">
        <f t="shared" si="3"/>
        <v>#REF!</v>
      </c>
      <c r="AV30" s="29" t="e">
        <f t="shared" si="3"/>
        <v>#REF!</v>
      </c>
      <c r="AW30" s="29" t="e">
        <f t="shared" si="3"/>
        <v>#REF!</v>
      </c>
      <c r="AX30" s="29" t="e">
        <f t="shared" si="3"/>
        <v>#REF!</v>
      </c>
      <c r="AY30" s="29" t="e">
        <f t="shared" si="3"/>
        <v>#REF!</v>
      </c>
    </row>
    <row r="31" spans="1:51" ht="11.45" customHeight="1" x14ac:dyDescent="0.2">
      <c r="A31" s="3">
        <v>2</v>
      </c>
      <c r="B31" s="29" t="e">
        <f t="shared" si="3"/>
        <v>#REF!</v>
      </c>
      <c r="C31" s="29" t="e">
        <f t="shared" si="3"/>
        <v>#REF!</v>
      </c>
      <c r="D31" s="29" t="e">
        <f t="shared" si="3"/>
        <v>#REF!</v>
      </c>
      <c r="E31" s="29" t="e">
        <f t="shared" si="3"/>
        <v>#REF!</v>
      </c>
      <c r="F31" s="29" t="e">
        <f t="shared" si="3"/>
        <v>#REF!</v>
      </c>
      <c r="G31" s="29" t="e">
        <f t="shared" si="3"/>
        <v>#REF!</v>
      </c>
      <c r="H31" s="29" t="e">
        <f t="shared" si="3"/>
        <v>#REF!</v>
      </c>
      <c r="I31" s="29" t="e">
        <f t="shared" si="3"/>
        <v>#REF!</v>
      </c>
      <c r="J31" s="29" t="e">
        <f t="shared" si="3"/>
        <v>#REF!</v>
      </c>
      <c r="K31" s="29" t="e">
        <f t="shared" si="3"/>
        <v>#REF!</v>
      </c>
      <c r="L31" s="29" t="e">
        <f t="shared" si="3"/>
        <v>#REF!</v>
      </c>
      <c r="M31" s="29" t="e">
        <f t="shared" si="3"/>
        <v>#REF!</v>
      </c>
      <c r="N31" s="29" t="e">
        <f t="shared" si="3"/>
        <v>#REF!</v>
      </c>
      <c r="O31" s="29" t="e">
        <f t="shared" si="3"/>
        <v>#REF!</v>
      </c>
      <c r="P31" s="29" t="e">
        <f t="shared" si="3"/>
        <v>#REF!</v>
      </c>
      <c r="Q31" s="29" t="e">
        <f t="shared" si="3"/>
        <v>#REF!</v>
      </c>
      <c r="R31" s="29" t="e">
        <f t="shared" si="3"/>
        <v>#REF!</v>
      </c>
      <c r="S31" s="29" t="e">
        <f t="shared" si="3"/>
        <v>#REF!</v>
      </c>
      <c r="T31" s="29" t="e">
        <f t="shared" si="3"/>
        <v>#REF!</v>
      </c>
      <c r="U31" s="29" t="e">
        <f t="shared" si="3"/>
        <v>#REF!</v>
      </c>
      <c r="V31" s="29" t="e">
        <f t="shared" si="3"/>
        <v>#REF!</v>
      </c>
      <c r="W31" s="29" t="e">
        <f t="shared" si="3"/>
        <v>#REF!</v>
      </c>
      <c r="X31" s="29" t="e">
        <f t="shared" si="3"/>
        <v>#REF!</v>
      </c>
      <c r="Y31" s="29" t="e">
        <f t="shared" si="3"/>
        <v>#REF!</v>
      </c>
      <c r="Z31" s="29" t="e">
        <f t="shared" si="3"/>
        <v>#REF!</v>
      </c>
      <c r="AA31" s="29" t="e">
        <f t="shared" si="3"/>
        <v>#REF!</v>
      </c>
      <c r="AB31" s="29" t="e">
        <f t="shared" si="3"/>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ref="B33:AY34" si="4">ROUNDUP(B17*0.87,)</f>
        <v>#REF!</v>
      </c>
      <c r="C33" s="29" t="e">
        <f t="shared" si="4"/>
        <v>#REF!</v>
      </c>
      <c r="D33" s="29" t="e">
        <f t="shared" si="4"/>
        <v>#REF!</v>
      </c>
      <c r="E33" s="29" t="e">
        <f t="shared" si="4"/>
        <v>#REF!</v>
      </c>
      <c r="F33" s="29" t="e">
        <f t="shared" si="4"/>
        <v>#REF!</v>
      </c>
      <c r="G33" s="29" t="e">
        <f t="shared" si="4"/>
        <v>#REF!</v>
      </c>
      <c r="H33" s="29" t="e">
        <f t="shared" si="4"/>
        <v>#REF!</v>
      </c>
      <c r="I33" s="29" t="e">
        <f t="shared" si="4"/>
        <v>#REF!</v>
      </c>
      <c r="J33" s="29" t="e">
        <f t="shared" si="4"/>
        <v>#REF!</v>
      </c>
      <c r="K33" s="29" t="e">
        <f t="shared" si="4"/>
        <v>#REF!</v>
      </c>
      <c r="L33" s="29" t="e">
        <f t="shared" si="4"/>
        <v>#REF!</v>
      </c>
      <c r="M33" s="29" t="e">
        <f t="shared" si="4"/>
        <v>#REF!</v>
      </c>
      <c r="N33" s="29" t="e">
        <f t="shared" si="4"/>
        <v>#REF!</v>
      </c>
      <c r="O33" s="29" t="e">
        <f t="shared" si="4"/>
        <v>#REF!</v>
      </c>
      <c r="P33" s="29" t="e">
        <f t="shared" si="4"/>
        <v>#REF!</v>
      </c>
      <c r="Q33" s="29" t="e">
        <f t="shared" si="4"/>
        <v>#REF!</v>
      </c>
      <c r="R33" s="29" t="e">
        <f t="shared" si="4"/>
        <v>#REF!</v>
      </c>
      <c r="S33" s="29" t="e">
        <f t="shared" si="4"/>
        <v>#REF!</v>
      </c>
      <c r="T33" s="29" t="e">
        <f t="shared" si="4"/>
        <v>#REF!</v>
      </c>
      <c r="U33" s="29" t="e">
        <f t="shared" si="4"/>
        <v>#REF!</v>
      </c>
      <c r="V33" s="29" t="e">
        <f t="shared" si="4"/>
        <v>#REF!</v>
      </c>
      <c r="W33" s="29" t="e">
        <f t="shared" si="4"/>
        <v>#REF!</v>
      </c>
      <c r="X33" s="29" t="e">
        <f t="shared" si="4"/>
        <v>#REF!</v>
      </c>
      <c r="Y33" s="29" t="e">
        <f t="shared" si="4"/>
        <v>#REF!</v>
      </c>
      <c r="Z33" s="29" t="e">
        <f t="shared" si="4"/>
        <v>#REF!</v>
      </c>
      <c r="AA33" s="29" t="e">
        <f t="shared" si="4"/>
        <v>#REF!</v>
      </c>
      <c r="AB33" s="29" t="e">
        <f t="shared" si="4"/>
        <v>#REF!</v>
      </c>
      <c r="AC33" s="29" t="e">
        <f t="shared" si="4"/>
        <v>#REF!</v>
      </c>
      <c r="AD33" s="29" t="e">
        <f t="shared" si="4"/>
        <v>#REF!</v>
      </c>
      <c r="AE33" s="29" t="e">
        <f t="shared" si="4"/>
        <v>#REF!</v>
      </c>
      <c r="AF33" s="29" t="e">
        <f t="shared" si="4"/>
        <v>#REF!</v>
      </c>
      <c r="AG33" s="29" t="e">
        <f t="shared" si="4"/>
        <v>#REF!</v>
      </c>
      <c r="AH33" s="29" t="e">
        <f t="shared" si="4"/>
        <v>#REF!</v>
      </c>
      <c r="AI33" s="29" t="e">
        <f t="shared" si="4"/>
        <v>#REF!</v>
      </c>
      <c r="AJ33" s="29" t="e">
        <f t="shared" si="4"/>
        <v>#REF!</v>
      </c>
      <c r="AK33" s="29" t="e">
        <f t="shared" si="4"/>
        <v>#REF!</v>
      </c>
      <c r="AL33" s="29" t="e">
        <f t="shared" si="4"/>
        <v>#REF!</v>
      </c>
      <c r="AM33" s="29" t="e">
        <f t="shared" si="4"/>
        <v>#REF!</v>
      </c>
      <c r="AN33" s="29" t="e">
        <f t="shared" si="4"/>
        <v>#REF!</v>
      </c>
      <c r="AO33" s="29" t="e">
        <f t="shared" si="4"/>
        <v>#REF!</v>
      </c>
      <c r="AP33" s="29" t="e">
        <f t="shared" si="4"/>
        <v>#REF!</v>
      </c>
      <c r="AQ33" s="29" t="e">
        <f t="shared" si="4"/>
        <v>#REF!</v>
      </c>
      <c r="AR33" s="29" t="e">
        <f t="shared" si="4"/>
        <v>#REF!</v>
      </c>
      <c r="AS33" s="29" t="e">
        <f t="shared" si="4"/>
        <v>#REF!</v>
      </c>
      <c r="AT33" s="29" t="e">
        <f t="shared" si="4"/>
        <v>#REF!</v>
      </c>
      <c r="AU33" s="29" t="e">
        <f t="shared" si="4"/>
        <v>#REF!</v>
      </c>
      <c r="AV33" s="29" t="e">
        <f t="shared" si="4"/>
        <v>#REF!</v>
      </c>
      <c r="AW33" s="29" t="e">
        <f t="shared" si="4"/>
        <v>#REF!</v>
      </c>
      <c r="AX33" s="29" t="e">
        <f t="shared" si="4"/>
        <v>#REF!</v>
      </c>
      <c r="AY33" s="29" t="e">
        <f t="shared" si="4"/>
        <v>#REF!</v>
      </c>
    </row>
    <row r="34" spans="1:51" ht="11.45" customHeight="1" x14ac:dyDescent="0.2">
      <c r="A34" s="3">
        <v>2</v>
      </c>
      <c r="B34" s="29" t="e">
        <f t="shared" si="4"/>
        <v>#REF!</v>
      </c>
      <c r="C34" s="29" t="e">
        <f t="shared" si="4"/>
        <v>#REF!</v>
      </c>
      <c r="D34" s="29" t="e">
        <f t="shared" si="4"/>
        <v>#REF!</v>
      </c>
      <c r="E34" s="29" t="e">
        <f t="shared" si="4"/>
        <v>#REF!</v>
      </c>
      <c r="F34" s="29" t="e">
        <f t="shared" si="4"/>
        <v>#REF!</v>
      </c>
      <c r="G34" s="29" t="e">
        <f t="shared" si="4"/>
        <v>#REF!</v>
      </c>
      <c r="H34" s="29" t="e">
        <f t="shared" si="4"/>
        <v>#REF!</v>
      </c>
      <c r="I34" s="29" t="e">
        <f t="shared" si="4"/>
        <v>#REF!</v>
      </c>
      <c r="J34" s="29" t="e">
        <f t="shared" si="4"/>
        <v>#REF!</v>
      </c>
      <c r="K34" s="29" t="e">
        <f t="shared" si="4"/>
        <v>#REF!</v>
      </c>
      <c r="L34" s="29" t="e">
        <f t="shared" si="4"/>
        <v>#REF!</v>
      </c>
      <c r="M34" s="29" t="e">
        <f t="shared" si="4"/>
        <v>#REF!</v>
      </c>
      <c r="N34" s="29" t="e">
        <f t="shared" si="4"/>
        <v>#REF!</v>
      </c>
      <c r="O34" s="29" t="e">
        <f t="shared" si="4"/>
        <v>#REF!</v>
      </c>
      <c r="P34" s="29" t="e">
        <f t="shared" si="4"/>
        <v>#REF!</v>
      </c>
      <c r="Q34" s="29" t="e">
        <f t="shared" si="4"/>
        <v>#REF!</v>
      </c>
      <c r="R34" s="29" t="e">
        <f t="shared" si="4"/>
        <v>#REF!</v>
      </c>
      <c r="S34" s="29" t="e">
        <f t="shared" si="4"/>
        <v>#REF!</v>
      </c>
      <c r="T34" s="29" t="e">
        <f t="shared" si="4"/>
        <v>#REF!</v>
      </c>
      <c r="U34" s="29" t="e">
        <f t="shared" si="4"/>
        <v>#REF!</v>
      </c>
      <c r="V34" s="29" t="e">
        <f t="shared" si="4"/>
        <v>#REF!</v>
      </c>
      <c r="W34" s="29" t="e">
        <f t="shared" si="4"/>
        <v>#REF!</v>
      </c>
      <c r="X34" s="29" t="e">
        <f t="shared" si="4"/>
        <v>#REF!</v>
      </c>
      <c r="Y34" s="29" t="e">
        <f t="shared" si="4"/>
        <v>#REF!</v>
      </c>
      <c r="Z34" s="29" t="e">
        <f t="shared" si="4"/>
        <v>#REF!</v>
      </c>
      <c r="AA34" s="29" t="e">
        <f t="shared" si="4"/>
        <v>#REF!</v>
      </c>
      <c r="AB34" s="29" t="e">
        <f t="shared" si="4"/>
        <v>#REF!</v>
      </c>
      <c r="AC34" s="29" t="e">
        <f t="shared" si="4"/>
        <v>#REF!</v>
      </c>
      <c r="AD34" s="29" t="e">
        <f t="shared" si="4"/>
        <v>#REF!</v>
      </c>
      <c r="AE34" s="29" t="e">
        <f t="shared" si="4"/>
        <v>#REF!</v>
      </c>
      <c r="AF34" s="29" t="e">
        <f t="shared" si="4"/>
        <v>#REF!</v>
      </c>
      <c r="AG34" s="29" t="e">
        <f t="shared" si="4"/>
        <v>#REF!</v>
      </c>
      <c r="AH34" s="29" t="e">
        <f t="shared" si="4"/>
        <v>#REF!</v>
      </c>
      <c r="AI34" s="29" t="e">
        <f t="shared" si="4"/>
        <v>#REF!</v>
      </c>
      <c r="AJ34" s="29" t="e">
        <f t="shared" si="4"/>
        <v>#REF!</v>
      </c>
      <c r="AK34" s="29" t="e">
        <f t="shared" si="4"/>
        <v>#REF!</v>
      </c>
      <c r="AL34" s="29" t="e">
        <f t="shared" si="4"/>
        <v>#REF!</v>
      </c>
      <c r="AM34" s="29" t="e">
        <f t="shared" si="4"/>
        <v>#REF!</v>
      </c>
      <c r="AN34" s="29" t="e">
        <f t="shared" si="4"/>
        <v>#REF!</v>
      </c>
      <c r="AO34" s="29" t="e">
        <f t="shared" si="4"/>
        <v>#REF!</v>
      </c>
      <c r="AP34" s="29" t="e">
        <f t="shared" si="4"/>
        <v>#REF!</v>
      </c>
      <c r="AQ34" s="29" t="e">
        <f t="shared" si="4"/>
        <v>#REF!</v>
      </c>
      <c r="AR34" s="29" t="e">
        <f t="shared" si="4"/>
        <v>#REF!</v>
      </c>
      <c r="AS34" s="29" t="e">
        <f t="shared" si="4"/>
        <v>#REF!</v>
      </c>
      <c r="AT34" s="29" t="e">
        <f t="shared" si="4"/>
        <v>#REF!</v>
      </c>
      <c r="AU34" s="29" t="e">
        <f t="shared" si="4"/>
        <v>#REF!</v>
      </c>
      <c r="AV34" s="29" t="e">
        <f t="shared" si="4"/>
        <v>#REF!</v>
      </c>
      <c r="AW34" s="29" t="e">
        <f t="shared" si="4"/>
        <v>#REF!</v>
      </c>
      <c r="AX34" s="29" t="e">
        <f t="shared" si="4"/>
        <v>#REF!</v>
      </c>
      <c r="AY34" s="29" t="e">
        <f t="shared" si="4"/>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22" t="s">
        <v>69</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E12" sqref="E12"/>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row>
    <row r="20" spans="1:3" ht="11.45" customHeight="1" x14ac:dyDescent="0.2">
      <c r="A20" s="24"/>
    </row>
    <row r="21" spans="1:3" x14ac:dyDescent="0.2">
      <c r="A21" s="41" t="s">
        <v>18</v>
      </c>
    </row>
    <row r="22" spans="1:3" x14ac:dyDescent="0.2">
      <c r="A22" s="22" t="s">
        <v>69</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ROUNDUP(B8*0.87,)</f>
        <v>#REF!</v>
      </c>
      <c r="C20" s="60" t="e">
        <f t="shared" ref="C20" si="5">ROUNDUP(C8*0.87,)</f>
        <v>#REF!</v>
      </c>
    </row>
    <row r="21" spans="1:3" x14ac:dyDescent="0.2">
      <c r="A21" s="5" t="s">
        <v>86</v>
      </c>
      <c r="B21" s="60"/>
      <c r="C21" s="60"/>
    </row>
    <row r="22" spans="1:3" x14ac:dyDescent="0.2">
      <c r="A22" s="16">
        <v>1</v>
      </c>
      <c r="B22" s="60" t="e">
        <f t="shared" ref="B22" si="6">ROUNDUP(B10*0.87,)</f>
        <v>#REF!</v>
      </c>
      <c r="C22" s="60" t="e">
        <f t="shared" ref="C22" si="7">ROUNDUP(C10*0.87,)</f>
        <v>#REF!</v>
      </c>
    </row>
    <row r="23" spans="1:3" x14ac:dyDescent="0.2">
      <c r="A23" s="4" t="s">
        <v>91</v>
      </c>
      <c r="B23" s="60"/>
      <c r="C23" s="60"/>
    </row>
    <row r="24" spans="1:3" x14ac:dyDescent="0.2">
      <c r="A24" s="16">
        <v>1</v>
      </c>
      <c r="B24" s="60" t="e">
        <f t="shared" ref="B24" si="8">ROUNDUP(B12*0.87,)</f>
        <v>#REF!</v>
      </c>
      <c r="C24" s="60" t="e">
        <f t="shared" ref="C24" si="9">ROUNDUP(C12*0.87,)</f>
        <v>#REF!</v>
      </c>
    </row>
    <row r="25" spans="1:3" x14ac:dyDescent="0.2">
      <c r="A25" s="2" t="s">
        <v>92</v>
      </c>
      <c r="B25" s="60"/>
      <c r="C25" s="60"/>
    </row>
    <row r="26" spans="1:3" x14ac:dyDescent="0.2">
      <c r="A26" s="16">
        <v>1</v>
      </c>
      <c r="B26" s="60" t="e">
        <f t="shared" ref="B26" si="10">ROUNDUP(B14*0.87,)</f>
        <v>#REF!</v>
      </c>
      <c r="C26" s="60" t="e">
        <f t="shared" ref="C26" si="11">ROUNDUP(C14*0.87,)</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B6: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ROUNDUP(B8*0.85,)</f>
        <v>#REF!</v>
      </c>
      <c r="C20" s="60" t="e">
        <f t="shared" ref="C20" si="5">ROUNDUP(C8*0.85,)</f>
        <v>#REF!</v>
      </c>
    </row>
    <row r="21" spans="1:3" x14ac:dyDescent="0.2">
      <c r="A21" s="5" t="s">
        <v>86</v>
      </c>
      <c r="B21" s="60"/>
      <c r="C21" s="60"/>
    </row>
    <row r="22" spans="1:3" x14ac:dyDescent="0.2">
      <c r="A22" s="16">
        <v>1</v>
      </c>
      <c r="B22" s="60" t="e">
        <f t="shared" ref="B22" si="6">ROUNDUP(B10*0.85,)</f>
        <v>#REF!</v>
      </c>
      <c r="C22" s="60" t="e">
        <f t="shared" ref="C22" si="7">ROUNDUP(C10*0.85,)</f>
        <v>#REF!</v>
      </c>
    </row>
    <row r="23" spans="1:3" x14ac:dyDescent="0.2">
      <c r="A23" s="4" t="s">
        <v>91</v>
      </c>
      <c r="B23" s="60"/>
      <c r="C23" s="60"/>
    </row>
    <row r="24" spans="1:3" x14ac:dyDescent="0.2">
      <c r="A24" s="16">
        <v>1</v>
      </c>
      <c r="B24" s="60" t="e">
        <f t="shared" ref="B24" si="8">ROUNDUP(B12*0.85,)</f>
        <v>#REF!</v>
      </c>
      <c r="C24" s="60" t="e">
        <f t="shared" ref="C24" si="9">ROUNDUP(C12*0.85,)</f>
        <v>#REF!</v>
      </c>
    </row>
    <row r="25" spans="1:3" x14ac:dyDescent="0.2">
      <c r="A25" s="2" t="s">
        <v>92</v>
      </c>
      <c r="B25" s="60"/>
      <c r="C25" s="60"/>
    </row>
    <row r="26" spans="1:3" x14ac:dyDescent="0.2">
      <c r="A26" s="16">
        <v>1</v>
      </c>
      <c r="B26" s="60" t="e">
        <f t="shared" ref="B26" si="10">ROUNDUP(B14*0.85,)</f>
        <v>#REF!</v>
      </c>
      <c r="C26" s="60" t="e">
        <f t="shared" ref="C26" si="11">ROUNDUP(C14*0.85,)</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9" width="9.85546875" style="1" bestFit="1" customWidth="1"/>
    <col min="10" max="10" width="9.5703125" style="1" customWidth="1"/>
    <col min="11" max="15" width="9.85546875" style="1" customWidth="1"/>
    <col min="16" max="30" width="9.85546875" style="1" bestFit="1" customWidth="1"/>
    <col min="31" max="16384" width="8.5703125" style="1"/>
  </cols>
  <sheetData>
    <row r="1" spans="1:30" ht="10.7" customHeight="1" x14ac:dyDescent="0.2">
      <c r="A1" s="9" t="s">
        <v>175</v>
      </c>
    </row>
    <row r="2" spans="1:30" ht="10.7" customHeight="1" x14ac:dyDescent="0.2">
      <c r="A2" s="19" t="s">
        <v>10</v>
      </c>
    </row>
    <row r="3" spans="1:30" ht="10.7" customHeight="1" x14ac:dyDescent="0.2">
      <c r="A3" s="10"/>
    </row>
    <row r="4" spans="1:30" x14ac:dyDescent="0.2">
      <c r="A4" s="95" t="s">
        <v>1</v>
      </c>
    </row>
    <row r="5" spans="1:30" s="28" customFormat="1" ht="25.5" customHeight="1" x14ac:dyDescent="0.2">
      <c r="A5" s="34" t="s">
        <v>0</v>
      </c>
      <c r="B5" s="47">
        <f>'C завтраками| Bed and breakfast'!B5</f>
        <v>45847</v>
      </c>
      <c r="C5" s="47">
        <f>'C завтраками| Bed and breakfast'!C5</f>
        <v>45849</v>
      </c>
      <c r="D5" s="47">
        <f>'C завтраками| Bed and breakfast'!D5</f>
        <v>45851</v>
      </c>
      <c r="E5" s="47">
        <f>'C завтраками| Bed and breakfast'!E5</f>
        <v>45852</v>
      </c>
      <c r="F5" s="47">
        <f>'C завтраками| Bed and breakfast'!F5</f>
        <v>45854</v>
      </c>
      <c r="G5" s="47">
        <f>'C завтраками| Bed and breakfast'!G5</f>
        <v>45856</v>
      </c>
      <c r="H5" s="47">
        <f>'C завтраками| Bed and breakfast'!H5</f>
        <v>45858</v>
      </c>
      <c r="I5" s="47">
        <f>'C завтраками| Bed and breakfast'!I5</f>
        <v>45860</v>
      </c>
      <c r="J5" s="47">
        <f>'C завтраками| Bed and breakfast'!J5</f>
        <v>45862</v>
      </c>
      <c r="K5" s="47">
        <f>'C завтраками| Bed and breakfast'!K5</f>
        <v>45863</v>
      </c>
      <c r="L5" s="47">
        <f>'C завтраками| Bed and breakfast'!L5</f>
        <v>45865</v>
      </c>
      <c r="M5" s="47">
        <f>'C завтраками| Bed and breakfast'!M5</f>
        <v>45867</v>
      </c>
      <c r="N5" s="47">
        <f>'C завтраками| Bed and breakfast'!N5</f>
        <v>45870</v>
      </c>
      <c r="O5" s="47">
        <f>'C завтраками| Bed and breakfast'!O5</f>
        <v>45872</v>
      </c>
      <c r="P5" s="47">
        <f>'C завтраками| Bed and breakfast'!P5</f>
        <v>45877</v>
      </c>
      <c r="Q5" s="47">
        <f>'C завтраками| Bed and breakfast'!Q5</f>
        <v>45879</v>
      </c>
      <c r="R5" s="47">
        <f>'C завтраками| Bed and breakfast'!R5</f>
        <v>45882</v>
      </c>
      <c r="S5" s="47">
        <f>'C завтраками| Bed and breakfast'!S5</f>
        <v>45884</v>
      </c>
      <c r="T5" s="47">
        <f>'C завтраками| Bed and breakfast'!T5</f>
        <v>45886</v>
      </c>
      <c r="U5" s="47">
        <f>'C завтраками| Bed and breakfast'!U5</f>
        <v>45890</v>
      </c>
      <c r="V5" s="47">
        <f>'C завтраками| Bed and breakfast'!V5</f>
        <v>45891</v>
      </c>
      <c r="W5" s="47">
        <f>'C завтраками| Bed and breakfast'!W5</f>
        <v>45893</v>
      </c>
      <c r="X5" s="47">
        <f>'C завтраками| Bed and breakfast'!X5</f>
        <v>45901</v>
      </c>
      <c r="Y5" s="47">
        <f>'C завтраками| Bed and breakfast'!Y5</f>
        <v>45905</v>
      </c>
      <c r="Z5" s="47">
        <f>'C завтраками| Bed and breakfast'!Z5</f>
        <v>45907</v>
      </c>
      <c r="AA5" s="47">
        <f>'C завтраками| Bed and breakfast'!AA5</f>
        <v>45909</v>
      </c>
      <c r="AB5" s="47">
        <f>'C завтраками| Bed and breakfast'!AB5</f>
        <v>45913</v>
      </c>
      <c r="AC5" s="47">
        <f>'C завтраками| Bed and breakfast'!AC5</f>
        <v>45926</v>
      </c>
      <c r="AD5" s="47">
        <f>'C завтраками| Bed and breakfast'!AD5</f>
        <v>45928</v>
      </c>
    </row>
    <row r="6" spans="1:30" s="28" customFormat="1" ht="25.5" customHeight="1" x14ac:dyDescent="0.2">
      <c r="A6" s="34"/>
      <c r="B6" s="47">
        <f>'C завтраками| Bed and breakfast'!B6</f>
        <v>45848</v>
      </c>
      <c r="C6" s="47">
        <f>'C завтраками| Bed and breakfast'!C6</f>
        <v>45850</v>
      </c>
      <c r="D6" s="47">
        <f>'C завтраками| Bed and breakfast'!D6</f>
        <v>45851</v>
      </c>
      <c r="E6" s="47">
        <f>'C завтраками| Bed and breakfast'!E6</f>
        <v>45853</v>
      </c>
      <c r="F6" s="47">
        <f>'C завтраками| Bed and breakfast'!F6</f>
        <v>45855</v>
      </c>
      <c r="G6" s="47">
        <f>'C завтраками| Bed and breakfast'!G6</f>
        <v>45857</v>
      </c>
      <c r="H6" s="47">
        <f>'C завтраками| Bed and breakfast'!H6</f>
        <v>45859</v>
      </c>
      <c r="I6" s="47">
        <f>'C завтраками| Bed and breakfast'!I6</f>
        <v>45861</v>
      </c>
      <c r="J6" s="47">
        <f>'C завтраками| Bed and breakfast'!J6</f>
        <v>45862</v>
      </c>
      <c r="K6" s="47">
        <f>'C завтраками| Bed and breakfast'!K6</f>
        <v>45864</v>
      </c>
      <c r="L6" s="47">
        <f>'C завтраками| Bed and breakfast'!L6</f>
        <v>45866</v>
      </c>
      <c r="M6" s="47">
        <f>'C завтраками| Bed and breakfast'!M6</f>
        <v>45869</v>
      </c>
      <c r="N6" s="47">
        <f>'C завтраками| Bed and breakfast'!N6</f>
        <v>45871</v>
      </c>
      <c r="O6" s="47">
        <f>'C завтраками| Bed and breakfast'!O6</f>
        <v>45876</v>
      </c>
      <c r="P6" s="47">
        <f>'C завтраками| Bed and breakfast'!P6</f>
        <v>45878</v>
      </c>
      <c r="Q6" s="47">
        <f>'C завтраками| Bed and breakfast'!Q6</f>
        <v>45881</v>
      </c>
      <c r="R6" s="47">
        <f>'C завтраками| Bed and breakfast'!R6</f>
        <v>45883</v>
      </c>
      <c r="S6" s="47">
        <f>'C завтраками| Bed and breakfast'!S6</f>
        <v>45885</v>
      </c>
      <c r="T6" s="47">
        <f>'C завтраками| Bed and breakfast'!T6</f>
        <v>45889</v>
      </c>
      <c r="U6" s="47">
        <f>'C завтраками| Bed and breakfast'!U6</f>
        <v>45890</v>
      </c>
      <c r="V6" s="47">
        <f>'C завтраками| Bed and breakfast'!V6</f>
        <v>45892</v>
      </c>
      <c r="W6" s="47">
        <f>'C завтраками| Bed and breakfast'!W6</f>
        <v>45900</v>
      </c>
      <c r="X6" s="47">
        <f>'C завтраками| Bed and breakfast'!X6</f>
        <v>45904</v>
      </c>
      <c r="Y6" s="47">
        <f>'C завтраками| Bed and breakfast'!Y6</f>
        <v>45906</v>
      </c>
      <c r="Z6" s="47">
        <f>'C завтраками| Bed and breakfast'!Z6</f>
        <v>45908</v>
      </c>
      <c r="AA6" s="47">
        <f>'C завтраками| Bed and breakfast'!AA6</f>
        <v>45912</v>
      </c>
      <c r="AB6" s="47">
        <f>'C завтраками| Bed and breakfast'!AB6</f>
        <v>45925</v>
      </c>
      <c r="AC6" s="47">
        <f>'C завтраками| Bed and breakfast'!AC6</f>
        <v>45927</v>
      </c>
      <c r="AD6" s="47">
        <f>'C завтраками| Bed and breakfast'!AD6</f>
        <v>45930</v>
      </c>
    </row>
    <row r="7" spans="1:30"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row>
    <row r="8" spans="1:30"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row>
    <row r="9" spans="1:30"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row>
    <row r="10" spans="1:30"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row>
    <row r="11" spans="1:30"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row>
    <row r="12" spans="1:30"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row>
    <row r="13" spans="1:30"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row>
    <row r="14" spans="1:30"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row>
    <row r="15" spans="1:30"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row>
    <row r="16" spans="1:30"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row>
    <row r="17" spans="1:30"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row>
    <row r="18" spans="1:30"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row>
    <row r="19" spans="1:30"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1:30"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row>
    <row r="21" spans="1:30"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row>
    <row r="22" spans="1:30"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row>
    <row r="24" spans="1:30" s="28" customFormat="1" ht="25.5" customHeight="1" x14ac:dyDescent="0.2">
      <c r="A24" s="27" t="s">
        <v>0</v>
      </c>
      <c r="B24" s="47">
        <f t="shared" ref="B24" si="0">B5</f>
        <v>45847</v>
      </c>
      <c r="C24" s="47">
        <f t="shared" ref="C24:AD24" si="1">C5</f>
        <v>45849</v>
      </c>
      <c r="D24" s="47">
        <f t="shared" si="1"/>
        <v>45851</v>
      </c>
      <c r="E24" s="47">
        <f t="shared" si="1"/>
        <v>45852</v>
      </c>
      <c r="F24" s="47">
        <f t="shared" si="1"/>
        <v>45854</v>
      </c>
      <c r="G24" s="47">
        <f t="shared" si="1"/>
        <v>45856</v>
      </c>
      <c r="H24" s="47">
        <f t="shared" si="1"/>
        <v>45858</v>
      </c>
      <c r="I24" s="47">
        <f t="shared" si="1"/>
        <v>45860</v>
      </c>
      <c r="J24" s="47">
        <f t="shared" si="1"/>
        <v>45862</v>
      </c>
      <c r="K24" s="47">
        <f t="shared" si="1"/>
        <v>45863</v>
      </c>
      <c r="L24" s="47">
        <f t="shared" si="1"/>
        <v>45865</v>
      </c>
      <c r="M24" s="47">
        <f t="shared" si="1"/>
        <v>45867</v>
      </c>
      <c r="N24" s="47">
        <f t="shared" si="1"/>
        <v>45870</v>
      </c>
      <c r="O24" s="47">
        <f t="shared" si="1"/>
        <v>45872</v>
      </c>
      <c r="P24" s="47">
        <f t="shared" si="1"/>
        <v>45877</v>
      </c>
      <c r="Q24" s="47">
        <f t="shared" si="1"/>
        <v>45879</v>
      </c>
      <c r="R24" s="47">
        <f t="shared" si="1"/>
        <v>45882</v>
      </c>
      <c r="S24" s="47">
        <f t="shared" si="1"/>
        <v>45884</v>
      </c>
      <c r="T24" s="47">
        <f t="shared" si="1"/>
        <v>45886</v>
      </c>
      <c r="U24" s="47">
        <f t="shared" si="1"/>
        <v>45890</v>
      </c>
      <c r="V24" s="47">
        <f t="shared" si="1"/>
        <v>45891</v>
      </c>
      <c r="W24" s="47">
        <f t="shared" si="1"/>
        <v>45893</v>
      </c>
      <c r="X24" s="47">
        <f t="shared" si="1"/>
        <v>45901</v>
      </c>
      <c r="Y24" s="47">
        <f t="shared" si="1"/>
        <v>45905</v>
      </c>
      <c r="Z24" s="47">
        <f t="shared" si="1"/>
        <v>45907</v>
      </c>
      <c r="AA24" s="47">
        <f t="shared" si="1"/>
        <v>45909</v>
      </c>
      <c r="AB24" s="47">
        <f t="shared" si="1"/>
        <v>45913</v>
      </c>
      <c r="AC24" s="47">
        <f t="shared" si="1"/>
        <v>45926</v>
      </c>
      <c r="AD24" s="47">
        <f t="shared" si="1"/>
        <v>45928</v>
      </c>
    </row>
    <row r="25" spans="1:30" s="28" customFormat="1" ht="25.5" customHeight="1" x14ac:dyDescent="0.2">
      <c r="A25" s="34"/>
      <c r="B25" s="47">
        <f t="shared" ref="B25" si="2">B6</f>
        <v>45848</v>
      </c>
      <c r="C25" s="47">
        <f t="shared" ref="C25:AD25" si="3">C6</f>
        <v>45850</v>
      </c>
      <c r="D25" s="47">
        <f t="shared" si="3"/>
        <v>45851</v>
      </c>
      <c r="E25" s="47">
        <f t="shared" si="3"/>
        <v>45853</v>
      </c>
      <c r="F25" s="47">
        <f t="shared" si="3"/>
        <v>45855</v>
      </c>
      <c r="G25" s="47">
        <f t="shared" si="3"/>
        <v>45857</v>
      </c>
      <c r="H25" s="47">
        <f t="shared" si="3"/>
        <v>45859</v>
      </c>
      <c r="I25" s="47">
        <f t="shared" si="3"/>
        <v>45861</v>
      </c>
      <c r="J25" s="47">
        <f t="shared" si="3"/>
        <v>45862</v>
      </c>
      <c r="K25" s="47">
        <f t="shared" si="3"/>
        <v>45864</v>
      </c>
      <c r="L25" s="47">
        <f t="shared" si="3"/>
        <v>45866</v>
      </c>
      <c r="M25" s="47">
        <f t="shared" si="3"/>
        <v>45869</v>
      </c>
      <c r="N25" s="47">
        <f t="shared" si="3"/>
        <v>45871</v>
      </c>
      <c r="O25" s="47">
        <f t="shared" si="3"/>
        <v>45876</v>
      </c>
      <c r="P25" s="47">
        <f t="shared" si="3"/>
        <v>45878</v>
      </c>
      <c r="Q25" s="47">
        <f t="shared" si="3"/>
        <v>45881</v>
      </c>
      <c r="R25" s="47">
        <f t="shared" si="3"/>
        <v>45883</v>
      </c>
      <c r="S25" s="47">
        <f t="shared" si="3"/>
        <v>45885</v>
      </c>
      <c r="T25" s="47">
        <f t="shared" si="3"/>
        <v>45889</v>
      </c>
      <c r="U25" s="47">
        <f t="shared" si="3"/>
        <v>45890</v>
      </c>
      <c r="V25" s="47">
        <f t="shared" si="3"/>
        <v>45892</v>
      </c>
      <c r="W25" s="47">
        <f t="shared" si="3"/>
        <v>45900</v>
      </c>
      <c r="X25" s="47">
        <f t="shared" si="3"/>
        <v>45904</v>
      </c>
      <c r="Y25" s="47">
        <f t="shared" si="3"/>
        <v>45906</v>
      </c>
      <c r="Z25" s="47">
        <f t="shared" si="3"/>
        <v>45908</v>
      </c>
      <c r="AA25" s="47">
        <f t="shared" si="3"/>
        <v>45912</v>
      </c>
      <c r="AB25" s="47">
        <f t="shared" si="3"/>
        <v>45925</v>
      </c>
      <c r="AC25" s="47">
        <f t="shared" si="3"/>
        <v>45927</v>
      </c>
      <c r="AD25" s="47">
        <f t="shared" si="3"/>
        <v>45930</v>
      </c>
    </row>
    <row r="26" spans="1:30"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row r="27" spans="1:30" ht="10.7" customHeight="1" x14ac:dyDescent="0.2">
      <c r="A27" s="3">
        <v>1</v>
      </c>
      <c r="B27" s="119">
        <f t="shared" ref="B27:B39" si="4">ROUND(B8*0.75,)</f>
        <v>8550</v>
      </c>
      <c r="C27" s="119">
        <f t="shared" ref="C27:AD27" si="5">ROUND(C8*0.75,)</f>
        <v>5700</v>
      </c>
      <c r="D27" s="119">
        <f t="shared" si="5"/>
        <v>5700</v>
      </c>
      <c r="E27" s="119">
        <f t="shared" si="5"/>
        <v>5400</v>
      </c>
      <c r="F27" s="119">
        <f t="shared" si="5"/>
        <v>6000</v>
      </c>
      <c r="G27" s="119">
        <f t="shared" si="5"/>
        <v>6000</v>
      </c>
      <c r="H27" s="119">
        <f t="shared" si="5"/>
        <v>6000</v>
      </c>
      <c r="I27" s="119">
        <f t="shared" si="5"/>
        <v>6000</v>
      </c>
      <c r="J27" s="119">
        <f t="shared" si="5"/>
        <v>6000</v>
      </c>
      <c r="K27" s="119">
        <f t="shared" si="5"/>
        <v>7200</v>
      </c>
      <c r="L27" s="119">
        <f t="shared" si="5"/>
        <v>7050</v>
      </c>
      <c r="M27" s="119">
        <f t="shared" si="5"/>
        <v>5400</v>
      </c>
      <c r="N27" s="119">
        <f t="shared" si="5"/>
        <v>6000</v>
      </c>
      <c r="O27" s="119">
        <f t="shared" si="5"/>
        <v>6000</v>
      </c>
      <c r="P27" s="119">
        <f t="shared" si="5"/>
        <v>6000</v>
      </c>
      <c r="Q27" s="119">
        <f t="shared" si="5"/>
        <v>6000</v>
      </c>
      <c r="R27" s="119">
        <f t="shared" si="5"/>
        <v>6000</v>
      </c>
      <c r="S27" s="119">
        <f t="shared" si="5"/>
        <v>6000</v>
      </c>
      <c r="T27" s="119">
        <f t="shared" si="5"/>
        <v>6000</v>
      </c>
      <c r="U27" s="119">
        <f t="shared" si="5"/>
        <v>6000</v>
      </c>
      <c r="V27" s="119">
        <f t="shared" si="5"/>
        <v>6000</v>
      </c>
      <c r="W27" s="119">
        <f t="shared" si="5"/>
        <v>5250</v>
      </c>
      <c r="X27" s="119">
        <f t="shared" si="5"/>
        <v>5250</v>
      </c>
      <c r="Y27" s="119">
        <f t="shared" si="5"/>
        <v>6000</v>
      </c>
      <c r="Z27" s="119">
        <f t="shared" si="5"/>
        <v>5250</v>
      </c>
      <c r="AA27" s="119">
        <f t="shared" si="5"/>
        <v>5250</v>
      </c>
      <c r="AB27" s="119">
        <f t="shared" si="5"/>
        <v>6750</v>
      </c>
      <c r="AC27" s="119">
        <f t="shared" si="5"/>
        <v>5250</v>
      </c>
      <c r="AD27" s="119">
        <f t="shared" si="5"/>
        <v>5250</v>
      </c>
    </row>
    <row r="28" spans="1:30" ht="10.7" customHeight="1" x14ac:dyDescent="0.2">
      <c r="A28" s="3">
        <v>2</v>
      </c>
      <c r="B28" s="119">
        <f t="shared" ref="B28" si="6">ROUND(B9*0.75,)</f>
        <v>9600</v>
      </c>
      <c r="C28" s="119">
        <f t="shared" ref="C28:AD28" si="7">ROUND(C9*0.75,)</f>
        <v>6750</v>
      </c>
      <c r="D28" s="119">
        <f t="shared" si="7"/>
        <v>6750</v>
      </c>
      <c r="E28" s="119">
        <f t="shared" si="7"/>
        <v>6450</v>
      </c>
      <c r="F28" s="119">
        <f t="shared" si="7"/>
        <v>7050</v>
      </c>
      <c r="G28" s="119">
        <f t="shared" si="7"/>
        <v>7050</v>
      </c>
      <c r="H28" s="119">
        <f t="shared" si="7"/>
        <v>7050</v>
      </c>
      <c r="I28" s="119">
        <f t="shared" si="7"/>
        <v>7050</v>
      </c>
      <c r="J28" s="119">
        <f t="shared" si="7"/>
        <v>7050</v>
      </c>
      <c r="K28" s="119">
        <f t="shared" si="7"/>
        <v>8250</v>
      </c>
      <c r="L28" s="119">
        <f t="shared" si="7"/>
        <v>8100</v>
      </c>
      <c r="M28" s="119">
        <f t="shared" si="7"/>
        <v>6450</v>
      </c>
      <c r="N28" s="119">
        <f t="shared" si="7"/>
        <v>7050</v>
      </c>
      <c r="O28" s="119">
        <f t="shared" si="7"/>
        <v>7050</v>
      </c>
      <c r="P28" s="119">
        <f t="shared" si="7"/>
        <v>7050</v>
      </c>
      <c r="Q28" s="119">
        <f t="shared" si="7"/>
        <v>7050</v>
      </c>
      <c r="R28" s="119">
        <f t="shared" si="7"/>
        <v>7050</v>
      </c>
      <c r="S28" s="119">
        <f t="shared" si="7"/>
        <v>7050</v>
      </c>
      <c r="T28" s="119">
        <f t="shared" si="7"/>
        <v>7050</v>
      </c>
      <c r="U28" s="119">
        <f t="shared" si="7"/>
        <v>7050</v>
      </c>
      <c r="V28" s="119">
        <f t="shared" si="7"/>
        <v>7050</v>
      </c>
      <c r="W28" s="119">
        <f t="shared" si="7"/>
        <v>6300</v>
      </c>
      <c r="X28" s="119">
        <f t="shared" si="7"/>
        <v>6300</v>
      </c>
      <c r="Y28" s="119">
        <f t="shared" si="7"/>
        <v>7050</v>
      </c>
      <c r="Z28" s="119">
        <f t="shared" si="7"/>
        <v>6300</v>
      </c>
      <c r="AA28" s="119">
        <f t="shared" si="7"/>
        <v>6300</v>
      </c>
      <c r="AB28" s="119">
        <f t="shared" si="7"/>
        <v>7800</v>
      </c>
      <c r="AC28" s="119">
        <f t="shared" si="7"/>
        <v>6300</v>
      </c>
      <c r="AD28" s="119">
        <f t="shared" si="7"/>
        <v>6300</v>
      </c>
    </row>
    <row r="29" spans="1:30"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row>
    <row r="30" spans="1:30" ht="10.7" customHeight="1" x14ac:dyDescent="0.2">
      <c r="A30" s="3">
        <v>1</v>
      </c>
      <c r="B30" s="119">
        <f t="shared" si="4"/>
        <v>9675</v>
      </c>
      <c r="C30" s="119">
        <f t="shared" ref="C30:AD30" si="8">ROUND(C11*0.75,)</f>
        <v>6825</v>
      </c>
      <c r="D30" s="119">
        <f t="shared" si="8"/>
        <v>6825</v>
      </c>
      <c r="E30" s="119">
        <f t="shared" si="8"/>
        <v>6525</v>
      </c>
      <c r="F30" s="119">
        <f t="shared" si="8"/>
        <v>7125</v>
      </c>
      <c r="G30" s="119">
        <f t="shared" si="8"/>
        <v>7125</v>
      </c>
      <c r="H30" s="119">
        <f t="shared" si="8"/>
        <v>7125</v>
      </c>
      <c r="I30" s="119">
        <f t="shared" si="8"/>
        <v>7125</v>
      </c>
      <c r="J30" s="119">
        <f t="shared" si="8"/>
        <v>7125</v>
      </c>
      <c r="K30" s="119">
        <f t="shared" si="8"/>
        <v>8325</v>
      </c>
      <c r="L30" s="119">
        <f t="shared" si="8"/>
        <v>8175</v>
      </c>
      <c r="M30" s="119">
        <f t="shared" si="8"/>
        <v>6525</v>
      </c>
      <c r="N30" s="119">
        <f t="shared" si="8"/>
        <v>7125</v>
      </c>
      <c r="O30" s="119">
        <f t="shared" si="8"/>
        <v>7125</v>
      </c>
      <c r="P30" s="119">
        <f t="shared" si="8"/>
        <v>7125</v>
      </c>
      <c r="Q30" s="119">
        <f t="shared" si="8"/>
        <v>7125</v>
      </c>
      <c r="R30" s="119">
        <f t="shared" si="8"/>
        <v>7125</v>
      </c>
      <c r="S30" s="119">
        <f t="shared" si="8"/>
        <v>7125</v>
      </c>
      <c r="T30" s="119">
        <f t="shared" si="8"/>
        <v>7125</v>
      </c>
      <c r="U30" s="119">
        <f t="shared" si="8"/>
        <v>7125</v>
      </c>
      <c r="V30" s="119">
        <f t="shared" si="8"/>
        <v>7125</v>
      </c>
      <c r="W30" s="119">
        <f t="shared" si="8"/>
        <v>6375</v>
      </c>
      <c r="X30" s="119">
        <f t="shared" si="8"/>
        <v>6375</v>
      </c>
      <c r="Y30" s="119">
        <f t="shared" si="8"/>
        <v>7125</v>
      </c>
      <c r="Z30" s="119">
        <f t="shared" si="8"/>
        <v>6375</v>
      </c>
      <c r="AA30" s="119">
        <f t="shared" si="8"/>
        <v>6375</v>
      </c>
      <c r="AB30" s="119">
        <f t="shared" si="8"/>
        <v>7875</v>
      </c>
      <c r="AC30" s="119">
        <f t="shared" si="8"/>
        <v>6375</v>
      </c>
      <c r="AD30" s="119">
        <f t="shared" si="8"/>
        <v>6375</v>
      </c>
    </row>
    <row r="31" spans="1:30" ht="10.7" customHeight="1" x14ac:dyDescent="0.2">
      <c r="A31" s="3">
        <v>2</v>
      </c>
      <c r="B31" s="119">
        <f t="shared" si="4"/>
        <v>10725</v>
      </c>
      <c r="C31" s="119">
        <f t="shared" ref="C31:AD31" si="9">ROUND(C12*0.75,)</f>
        <v>7875</v>
      </c>
      <c r="D31" s="119">
        <f t="shared" si="9"/>
        <v>7875</v>
      </c>
      <c r="E31" s="119">
        <f t="shared" si="9"/>
        <v>7575</v>
      </c>
      <c r="F31" s="119">
        <f t="shared" si="9"/>
        <v>8175</v>
      </c>
      <c r="G31" s="119">
        <f t="shared" si="9"/>
        <v>8175</v>
      </c>
      <c r="H31" s="119">
        <f t="shared" si="9"/>
        <v>8175</v>
      </c>
      <c r="I31" s="119">
        <f t="shared" si="9"/>
        <v>8175</v>
      </c>
      <c r="J31" s="119">
        <f t="shared" si="9"/>
        <v>8175</v>
      </c>
      <c r="K31" s="119">
        <f t="shared" si="9"/>
        <v>9375</v>
      </c>
      <c r="L31" s="119">
        <f t="shared" si="9"/>
        <v>9225</v>
      </c>
      <c r="M31" s="119">
        <f t="shared" si="9"/>
        <v>7575</v>
      </c>
      <c r="N31" s="119">
        <f t="shared" si="9"/>
        <v>8175</v>
      </c>
      <c r="O31" s="119">
        <f t="shared" si="9"/>
        <v>8175</v>
      </c>
      <c r="P31" s="119">
        <f t="shared" si="9"/>
        <v>8175</v>
      </c>
      <c r="Q31" s="119">
        <f t="shared" si="9"/>
        <v>8175</v>
      </c>
      <c r="R31" s="119">
        <f t="shared" si="9"/>
        <v>8175</v>
      </c>
      <c r="S31" s="119">
        <f t="shared" si="9"/>
        <v>8175</v>
      </c>
      <c r="T31" s="119">
        <f t="shared" si="9"/>
        <v>8175</v>
      </c>
      <c r="U31" s="119">
        <f t="shared" si="9"/>
        <v>8175</v>
      </c>
      <c r="V31" s="119">
        <f t="shared" si="9"/>
        <v>8175</v>
      </c>
      <c r="W31" s="119">
        <f t="shared" si="9"/>
        <v>7425</v>
      </c>
      <c r="X31" s="119">
        <f t="shared" si="9"/>
        <v>7425</v>
      </c>
      <c r="Y31" s="119">
        <f t="shared" si="9"/>
        <v>8175</v>
      </c>
      <c r="Z31" s="119">
        <f t="shared" si="9"/>
        <v>7425</v>
      </c>
      <c r="AA31" s="119">
        <f t="shared" si="9"/>
        <v>7425</v>
      </c>
      <c r="AB31" s="119">
        <f t="shared" si="9"/>
        <v>8925</v>
      </c>
      <c r="AC31" s="119">
        <f t="shared" si="9"/>
        <v>7425</v>
      </c>
      <c r="AD31" s="119">
        <f t="shared" si="9"/>
        <v>7425</v>
      </c>
    </row>
    <row r="32" spans="1:30"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row>
    <row r="33" spans="1:30" ht="10.7" customHeight="1" x14ac:dyDescent="0.2">
      <c r="A33" s="3">
        <v>1</v>
      </c>
      <c r="B33" s="119">
        <f t="shared" si="4"/>
        <v>11175</v>
      </c>
      <c r="C33" s="119">
        <f t="shared" ref="C33:AD33" si="10">ROUND(C14*0.75,)</f>
        <v>8325</v>
      </c>
      <c r="D33" s="119">
        <f t="shared" si="10"/>
        <v>8325</v>
      </c>
      <c r="E33" s="119">
        <f t="shared" si="10"/>
        <v>8025</v>
      </c>
      <c r="F33" s="119">
        <f t="shared" si="10"/>
        <v>8625</v>
      </c>
      <c r="G33" s="119">
        <f t="shared" si="10"/>
        <v>8625</v>
      </c>
      <c r="H33" s="119">
        <f t="shared" si="10"/>
        <v>8625</v>
      </c>
      <c r="I33" s="119">
        <f t="shared" si="10"/>
        <v>8625</v>
      </c>
      <c r="J33" s="119">
        <f t="shared" si="10"/>
        <v>8625</v>
      </c>
      <c r="K33" s="119">
        <f t="shared" si="10"/>
        <v>9825</v>
      </c>
      <c r="L33" s="119">
        <f t="shared" si="10"/>
        <v>9675</v>
      </c>
      <c r="M33" s="119">
        <f t="shared" si="10"/>
        <v>8025</v>
      </c>
      <c r="N33" s="119">
        <f t="shared" si="10"/>
        <v>8625</v>
      </c>
      <c r="O33" s="119">
        <f t="shared" si="10"/>
        <v>8625</v>
      </c>
      <c r="P33" s="119">
        <f t="shared" si="10"/>
        <v>8625</v>
      </c>
      <c r="Q33" s="119">
        <f t="shared" si="10"/>
        <v>8625</v>
      </c>
      <c r="R33" s="119">
        <f t="shared" si="10"/>
        <v>8625</v>
      </c>
      <c r="S33" s="119">
        <f t="shared" si="10"/>
        <v>8625</v>
      </c>
      <c r="T33" s="119">
        <f t="shared" si="10"/>
        <v>8625</v>
      </c>
      <c r="U33" s="119">
        <f t="shared" si="10"/>
        <v>8625</v>
      </c>
      <c r="V33" s="119">
        <f t="shared" si="10"/>
        <v>8625</v>
      </c>
      <c r="W33" s="119">
        <f t="shared" si="10"/>
        <v>7875</v>
      </c>
      <c r="X33" s="119">
        <f t="shared" si="10"/>
        <v>7875</v>
      </c>
      <c r="Y33" s="119">
        <f t="shared" si="10"/>
        <v>8625</v>
      </c>
      <c r="Z33" s="119">
        <f t="shared" si="10"/>
        <v>7875</v>
      </c>
      <c r="AA33" s="119">
        <f t="shared" si="10"/>
        <v>7875</v>
      </c>
      <c r="AB33" s="119">
        <f t="shared" si="10"/>
        <v>9375</v>
      </c>
      <c r="AC33" s="119">
        <f t="shared" si="10"/>
        <v>7875</v>
      </c>
      <c r="AD33" s="119">
        <f t="shared" si="10"/>
        <v>7875</v>
      </c>
    </row>
    <row r="34" spans="1:30" ht="10.7" customHeight="1" x14ac:dyDescent="0.2">
      <c r="A34" s="3">
        <v>2</v>
      </c>
      <c r="B34" s="119">
        <f t="shared" si="4"/>
        <v>12225</v>
      </c>
      <c r="C34" s="119">
        <f t="shared" ref="C34:AD34" si="11">ROUND(C15*0.75,)</f>
        <v>9375</v>
      </c>
      <c r="D34" s="119">
        <f t="shared" si="11"/>
        <v>9375</v>
      </c>
      <c r="E34" s="119">
        <f t="shared" si="11"/>
        <v>9075</v>
      </c>
      <c r="F34" s="119">
        <f t="shared" si="11"/>
        <v>9675</v>
      </c>
      <c r="G34" s="119">
        <f t="shared" si="11"/>
        <v>9675</v>
      </c>
      <c r="H34" s="119">
        <f t="shared" si="11"/>
        <v>9675</v>
      </c>
      <c r="I34" s="119">
        <f t="shared" si="11"/>
        <v>9675</v>
      </c>
      <c r="J34" s="119">
        <f t="shared" si="11"/>
        <v>9675</v>
      </c>
      <c r="K34" s="119">
        <f t="shared" si="11"/>
        <v>10875</v>
      </c>
      <c r="L34" s="119">
        <f t="shared" si="11"/>
        <v>10725</v>
      </c>
      <c r="M34" s="119">
        <f t="shared" si="11"/>
        <v>9075</v>
      </c>
      <c r="N34" s="119">
        <f t="shared" si="11"/>
        <v>9675</v>
      </c>
      <c r="O34" s="119">
        <f t="shared" si="11"/>
        <v>9675</v>
      </c>
      <c r="P34" s="119">
        <f t="shared" si="11"/>
        <v>9675</v>
      </c>
      <c r="Q34" s="119">
        <f t="shared" si="11"/>
        <v>9675</v>
      </c>
      <c r="R34" s="119">
        <f t="shared" si="11"/>
        <v>9675</v>
      </c>
      <c r="S34" s="119">
        <f t="shared" si="11"/>
        <v>9675</v>
      </c>
      <c r="T34" s="119">
        <f t="shared" si="11"/>
        <v>9675</v>
      </c>
      <c r="U34" s="119">
        <f t="shared" si="11"/>
        <v>9675</v>
      </c>
      <c r="V34" s="119">
        <f t="shared" si="11"/>
        <v>9675</v>
      </c>
      <c r="W34" s="119">
        <f t="shared" si="11"/>
        <v>8925</v>
      </c>
      <c r="X34" s="119">
        <f t="shared" si="11"/>
        <v>8925</v>
      </c>
      <c r="Y34" s="119">
        <f t="shared" si="11"/>
        <v>9675</v>
      </c>
      <c r="Z34" s="119">
        <f t="shared" si="11"/>
        <v>8925</v>
      </c>
      <c r="AA34" s="119">
        <f t="shared" si="11"/>
        <v>8925</v>
      </c>
      <c r="AB34" s="119">
        <f t="shared" si="11"/>
        <v>10425</v>
      </c>
      <c r="AC34" s="119">
        <f t="shared" si="11"/>
        <v>8925</v>
      </c>
      <c r="AD34" s="119">
        <f t="shared" si="11"/>
        <v>8925</v>
      </c>
    </row>
    <row r="35" spans="1:30"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row>
    <row r="36" spans="1:30" ht="10.7" customHeight="1" x14ac:dyDescent="0.2">
      <c r="A36" s="3">
        <v>1</v>
      </c>
      <c r="B36" s="119">
        <f t="shared" si="4"/>
        <v>11925</v>
      </c>
      <c r="C36" s="119">
        <f t="shared" ref="C36:AD36" si="12">ROUND(C17*0.75,)</f>
        <v>9075</v>
      </c>
      <c r="D36" s="119">
        <f t="shared" si="12"/>
        <v>9075</v>
      </c>
      <c r="E36" s="119">
        <f t="shared" si="12"/>
        <v>8775</v>
      </c>
      <c r="F36" s="119">
        <f t="shared" si="12"/>
        <v>9375</v>
      </c>
      <c r="G36" s="119">
        <f t="shared" si="12"/>
        <v>9375</v>
      </c>
      <c r="H36" s="119">
        <f t="shared" si="12"/>
        <v>9375</v>
      </c>
      <c r="I36" s="119">
        <f t="shared" si="12"/>
        <v>9375</v>
      </c>
      <c r="J36" s="119">
        <f t="shared" si="12"/>
        <v>9375</v>
      </c>
      <c r="K36" s="119">
        <f t="shared" si="12"/>
        <v>10575</v>
      </c>
      <c r="L36" s="119">
        <f t="shared" si="12"/>
        <v>10425</v>
      </c>
      <c r="M36" s="119">
        <f t="shared" si="12"/>
        <v>8775</v>
      </c>
      <c r="N36" s="119">
        <f t="shared" si="12"/>
        <v>9375</v>
      </c>
      <c r="O36" s="119">
        <f t="shared" si="12"/>
        <v>9375</v>
      </c>
      <c r="P36" s="119">
        <f t="shared" si="12"/>
        <v>9375</v>
      </c>
      <c r="Q36" s="119">
        <f t="shared" si="12"/>
        <v>9375</v>
      </c>
      <c r="R36" s="119">
        <f t="shared" si="12"/>
        <v>9375</v>
      </c>
      <c r="S36" s="119">
        <f t="shared" si="12"/>
        <v>9375</v>
      </c>
      <c r="T36" s="119">
        <f t="shared" si="12"/>
        <v>9375</v>
      </c>
      <c r="U36" s="119">
        <f t="shared" si="12"/>
        <v>9375</v>
      </c>
      <c r="V36" s="119">
        <f t="shared" si="12"/>
        <v>9375</v>
      </c>
      <c r="W36" s="119">
        <f t="shared" si="12"/>
        <v>8625</v>
      </c>
      <c r="X36" s="119">
        <f t="shared" si="12"/>
        <v>8625</v>
      </c>
      <c r="Y36" s="119">
        <f t="shared" si="12"/>
        <v>9375</v>
      </c>
      <c r="Z36" s="119">
        <f t="shared" si="12"/>
        <v>8625</v>
      </c>
      <c r="AA36" s="119">
        <f t="shared" si="12"/>
        <v>8625</v>
      </c>
      <c r="AB36" s="119">
        <f t="shared" si="12"/>
        <v>10125</v>
      </c>
      <c r="AC36" s="119">
        <f t="shared" si="12"/>
        <v>8625</v>
      </c>
      <c r="AD36" s="119">
        <f t="shared" si="12"/>
        <v>8625</v>
      </c>
    </row>
    <row r="37" spans="1:30" ht="10.7" customHeight="1" x14ac:dyDescent="0.2">
      <c r="A37" s="3">
        <v>2</v>
      </c>
      <c r="B37" s="119">
        <f t="shared" si="4"/>
        <v>12975</v>
      </c>
      <c r="C37" s="119">
        <f t="shared" ref="C37:AD37" si="13">ROUND(C18*0.75,)</f>
        <v>10125</v>
      </c>
      <c r="D37" s="119">
        <f t="shared" si="13"/>
        <v>10125</v>
      </c>
      <c r="E37" s="119">
        <f t="shared" si="13"/>
        <v>9825</v>
      </c>
      <c r="F37" s="119">
        <f t="shared" si="13"/>
        <v>10425</v>
      </c>
      <c r="G37" s="119">
        <f t="shared" si="13"/>
        <v>10425</v>
      </c>
      <c r="H37" s="119">
        <f t="shared" si="13"/>
        <v>10425</v>
      </c>
      <c r="I37" s="119">
        <f t="shared" si="13"/>
        <v>10425</v>
      </c>
      <c r="J37" s="119">
        <f t="shared" si="13"/>
        <v>10425</v>
      </c>
      <c r="K37" s="119">
        <f t="shared" si="13"/>
        <v>11625</v>
      </c>
      <c r="L37" s="119">
        <f t="shared" si="13"/>
        <v>11475</v>
      </c>
      <c r="M37" s="119">
        <f t="shared" si="13"/>
        <v>9825</v>
      </c>
      <c r="N37" s="119">
        <f t="shared" si="13"/>
        <v>10425</v>
      </c>
      <c r="O37" s="119">
        <f t="shared" si="13"/>
        <v>10425</v>
      </c>
      <c r="P37" s="119">
        <f t="shared" si="13"/>
        <v>10425</v>
      </c>
      <c r="Q37" s="119">
        <f t="shared" si="13"/>
        <v>10425</v>
      </c>
      <c r="R37" s="119">
        <f t="shared" si="13"/>
        <v>10425</v>
      </c>
      <c r="S37" s="119">
        <f t="shared" si="13"/>
        <v>10425</v>
      </c>
      <c r="T37" s="119">
        <f t="shared" si="13"/>
        <v>10425</v>
      </c>
      <c r="U37" s="119">
        <f t="shared" si="13"/>
        <v>10425</v>
      </c>
      <c r="V37" s="119">
        <f t="shared" si="13"/>
        <v>10425</v>
      </c>
      <c r="W37" s="119">
        <f t="shared" si="13"/>
        <v>9675</v>
      </c>
      <c r="X37" s="119">
        <f t="shared" si="13"/>
        <v>9675</v>
      </c>
      <c r="Y37" s="119">
        <f t="shared" si="13"/>
        <v>10425</v>
      </c>
      <c r="Z37" s="119">
        <f t="shared" si="13"/>
        <v>9675</v>
      </c>
      <c r="AA37" s="119">
        <f t="shared" si="13"/>
        <v>9675</v>
      </c>
      <c r="AB37" s="119">
        <f t="shared" si="13"/>
        <v>11175</v>
      </c>
      <c r="AC37" s="119">
        <f t="shared" si="13"/>
        <v>9675</v>
      </c>
      <c r="AD37" s="119">
        <f t="shared" si="13"/>
        <v>9675</v>
      </c>
    </row>
    <row r="38" spans="1:30"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1:30" ht="10.7" customHeight="1" x14ac:dyDescent="0.2">
      <c r="A39" s="3">
        <v>1</v>
      </c>
      <c r="B39" s="119">
        <f t="shared" si="4"/>
        <v>13875</v>
      </c>
      <c r="C39" s="119">
        <f t="shared" ref="C39:AD39" si="14">ROUND(C20*0.75,)</f>
        <v>10200</v>
      </c>
      <c r="D39" s="119">
        <f t="shared" si="14"/>
        <v>10200</v>
      </c>
      <c r="E39" s="119">
        <f t="shared" si="14"/>
        <v>9900</v>
      </c>
      <c r="F39" s="119">
        <f t="shared" si="14"/>
        <v>10500</v>
      </c>
      <c r="G39" s="119">
        <f t="shared" si="14"/>
        <v>10500</v>
      </c>
      <c r="H39" s="119">
        <f t="shared" si="14"/>
        <v>10500</v>
      </c>
      <c r="I39" s="119">
        <f t="shared" si="14"/>
        <v>10500</v>
      </c>
      <c r="J39" s="119">
        <f t="shared" si="14"/>
        <v>10500</v>
      </c>
      <c r="K39" s="119">
        <f t="shared" si="14"/>
        <v>11700</v>
      </c>
      <c r="L39" s="119">
        <f t="shared" si="14"/>
        <v>11550</v>
      </c>
      <c r="M39" s="119">
        <f t="shared" si="14"/>
        <v>9900</v>
      </c>
      <c r="N39" s="119">
        <f t="shared" si="14"/>
        <v>10500</v>
      </c>
      <c r="O39" s="119">
        <f t="shared" si="14"/>
        <v>10500</v>
      </c>
      <c r="P39" s="119">
        <f t="shared" si="14"/>
        <v>10500</v>
      </c>
      <c r="Q39" s="119">
        <f t="shared" si="14"/>
        <v>10500</v>
      </c>
      <c r="R39" s="119">
        <f t="shared" si="14"/>
        <v>10500</v>
      </c>
      <c r="S39" s="119">
        <f t="shared" si="14"/>
        <v>10500</v>
      </c>
      <c r="T39" s="119">
        <f t="shared" si="14"/>
        <v>10500</v>
      </c>
      <c r="U39" s="119">
        <f t="shared" si="14"/>
        <v>10500</v>
      </c>
      <c r="V39" s="119">
        <f t="shared" si="14"/>
        <v>10500</v>
      </c>
      <c r="W39" s="119">
        <f t="shared" si="14"/>
        <v>9750</v>
      </c>
      <c r="X39" s="119">
        <f t="shared" si="14"/>
        <v>9750</v>
      </c>
      <c r="Y39" s="119">
        <f t="shared" si="14"/>
        <v>10500</v>
      </c>
      <c r="Z39" s="119">
        <f t="shared" si="14"/>
        <v>9750</v>
      </c>
      <c r="AA39" s="119">
        <f t="shared" si="14"/>
        <v>9750</v>
      </c>
      <c r="AB39" s="119">
        <f t="shared" si="14"/>
        <v>11250</v>
      </c>
      <c r="AC39" s="119">
        <f t="shared" si="14"/>
        <v>9750</v>
      </c>
      <c r="AD39" s="119">
        <f t="shared" si="14"/>
        <v>9750</v>
      </c>
    </row>
    <row r="40" spans="1:30" ht="10.7" customHeight="1" x14ac:dyDescent="0.2">
      <c r="A40" s="3">
        <v>2</v>
      </c>
      <c r="B40" s="119">
        <f t="shared" ref="B40" si="15">ROUND(B21*0.75,)</f>
        <v>14925</v>
      </c>
      <c r="C40" s="119">
        <f t="shared" ref="C40:AD40" si="16">ROUND(C21*0.75,)</f>
        <v>11250</v>
      </c>
      <c r="D40" s="119">
        <f t="shared" si="16"/>
        <v>11250</v>
      </c>
      <c r="E40" s="119">
        <f t="shared" si="16"/>
        <v>10950</v>
      </c>
      <c r="F40" s="119">
        <f t="shared" si="16"/>
        <v>11550</v>
      </c>
      <c r="G40" s="119">
        <f t="shared" si="16"/>
        <v>11550</v>
      </c>
      <c r="H40" s="119">
        <f t="shared" si="16"/>
        <v>11550</v>
      </c>
      <c r="I40" s="119">
        <f t="shared" si="16"/>
        <v>11550</v>
      </c>
      <c r="J40" s="119">
        <f t="shared" si="16"/>
        <v>11550</v>
      </c>
      <c r="K40" s="119">
        <f t="shared" si="16"/>
        <v>12750</v>
      </c>
      <c r="L40" s="119">
        <f t="shared" si="16"/>
        <v>12600</v>
      </c>
      <c r="M40" s="119">
        <f t="shared" si="16"/>
        <v>10950</v>
      </c>
      <c r="N40" s="119">
        <f t="shared" si="16"/>
        <v>11550</v>
      </c>
      <c r="O40" s="119">
        <f t="shared" si="16"/>
        <v>11550</v>
      </c>
      <c r="P40" s="119">
        <f t="shared" si="16"/>
        <v>11550</v>
      </c>
      <c r="Q40" s="119">
        <f t="shared" si="16"/>
        <v>11550</v>
      </c>
      <c r="R40" s="119">
        <f t="shared" si="16"/>
        <v>11550</v>
      </c>
      <c r="S40" s="119">
        <f t="shared" si="16"/>
        <v>11550</v>
      </c>
      <c r="T40" s="119">
        <f t="shared" si="16"/>
        <v>11550</v>
      </c>
      <c r="U40" s="119">
        <f t="shared" si="16"/>
        <v>11550</v>
      </c>
      <c r="V40" s="119">
        <f t="shared" si="16"/>
        <v>11550</v>
      </c>
      <c r="W40" s="119">
        <f t="shared" si="16"/>
        <v>10800</v>
      </c>
      <c r="X40" s="119">
        <f t="shared" si="16"/>
        <v>10800</v>
      </c>
      <c r="Y40" s="119">
        <f t="shared" si="16"/>
        <v>11550</v>
      </c>
      <c r="Z40" s="119">
        <f t="shared" si="16"/>
        <v>10800</v>
      </c>
      <c r="AA40" s="119">
        <f t="shared" si="16"/>
        <v>10800</v>
      </c>
      <c r="AB40" s="119">
        <f t="shared" si="16"/>
        <v>12300</v>
      </c>
      <c r="AC40" s="119">
        <f t="shared" si="16"/>
        <v>10800</v>
      </c>
      <c r="AD40" s="119">
        <f t="shared" si="16"/>
        <v>10800</v>
      </c>
    </row>
    <row r="41" spans="1:30" ht="11.45" customHeight="1" x14ac:dyDescent="0.2"/>
    <row r="42" spans="1:30" x14ac:dyDescent="0.2">
      <c r="A42" s="36" t="s">
        <v>3</v>
      </c>
    </row>
    <row r="43" spans="1:30" x14ac:dyDescent="0.2">
      <c r="A43" s="20" t="s">
        <v>4</v>
      </c>
    </row>
    <row r="44" spans="1:30" x14ac:dyDescent="0.2">
      <c r="A44" s="20" t="s">
        <v>5</v>
      </c>
    </row>
    <row r="45" spans="1:30" ht="12" customHeight="1" x14ac:dyDescent="0.2">
      <c r="A45" s="21" t="s">
        <v>6</v>
      </c>
    </row>
    <row r="46" spans="1:30" x14ac:dyDescent="0.2">
      <c r="A46" s="42" t="s">
        <v>75</v>
      </c>
    </row>
    <row r="47" spans="1:30" ht="10.7" customHeight="1" x14ac:dyDescent="0.2">
      <c r="A47" s="20"/>
    </row>
    <row r="48" spans="1:30" ht="22.5" customHeight="1" thickBot="1" x14ac:dyDescent="0.25">
      <c r="A48" s="43" t="s">
        <v>8</v>
      </c>
    </row>
    <row r="49" spans="1:1" ht="72.75" thickBot="1" x14ac:dyDescent="0.25">
      <c r="A49" s="139" t="s">
        <v>217</v>
      </c>
    </row>
    <row r="50" spans="1:1" ht="12.75" thickBot="1" x14ac:dyDescent="0.25">
      <c r="A50" s="22"/>
    </row>
    <row r="51" spans="1:1" ht="12.75" thickBot="1" x14ac:dyDescent="0.25">
      <c r="A51" s="61" t="s">
        <v>27</v>
      </c>
    </row>
    <row r="52" spans="1:1" ht="12.75" thickBot="1" x14ac:dyDescent="0.25">
      <c r="A52" s="88" t="s">
        <v>218</v>
      </c>
    </row>
    <row r="53" spans="1:1" x14ac:dyDescent="0.2">
      <c r="A53" s="115" t="s">
        <v>219</v>
      </c>
    </row>
    <row r="54" spans="1:1" x14ac:dyDescent="0.2">
      <c r="A54" s="22"/>
    </row>
    <row r="55" spans="1:1" x14ac:dyDescent="0.2">
      <c r="A55" s="22"/>
    </row>
    <row r="56" spans="1:1" x14ac:dyDescent="0.2">
      <c r="A56" s="22"/>
    </row>
    <row r="57" spans="1:1" x14ac:dyDescent="0.2">
      <c r="A57" s="22"/>
    </row>
    <row r="58" spans="1:1" x14ac:dyDescent="0.2">
      <c r="A58" s="22"/>
    </row>
    <row r="59" spans="1:1" x14ac:dyDescent="0.2">
      <c r="A59" s="22"/>
    </row>
    <row r="60" spans="1:1" x14ac:dyDescent="0.2">
      <c r="A60" s="22"/>
    </row>
    <row r="61" spans="1:1" x14ac:dyDescent="0.2">
      <c r="A61" s="22"/>
    </row>
    <row r="62" spans="1:1" x14ac:dyDescent="0.2">
      <c r="A62" s="22"/>
    </row>
  </sheetData>
  <pageMargins left="0.7" right="0.7" top="0.75" bottom="0.75" header="0.3" footer="0.3"/>
  <pageSetup paperSize="9" orientation="portrait" horizontalDpi="4294967295" verticalDpi="4294967295"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6"/>
  <sheetViews>
    <sheetView zoomScaleNormal="100" workbookViewId="0">
      <pane xSplit="1" topLeftCell="B1" activePane="topRight" state="frozen"/>
      <selection pane="topRight" activeCell="B20" sqref="B20"/>
    </sheetView>
  </sheetViews>
  <sheetFormatPr defaultColWidth="8.7109375" defaultRowHeight="12.75" x14ac:dyDescent="0.2"/>
  <cols>
    <col min="1" max="1" width="82.85546875" style="7" customWidth="1"/>
    <col min="2" max="51" width="9.85546875" style="7" bestFit="1" customWidth="1"/>
    <col min="52" max="16384" width="8.7109375" style="7"/>
  </cols>
  <sheetData>
    <row r="1" spans="1:51" x14ac:dyDescent="0.2">
      <c r="A1" s="9" t="s">
        <v>14</v>
      </c>
    </row>
    <row r="2" spans="1:51" x14ac:dyDescent="0.2">
      <c r="A2" s="14" t="s">
        <v>15</v>
      </c>
    </row>
    <row r="3" spans="1:51" x14ac:dyDescent="0.2">
      <c r="A3" s="1"/>
    </row>
    <row r="4" spans="1:51" x14ac:dyDescent="0.2">
      <c r="A4" s="31" t="s">
        <v>1</v>
      </c>
    </row>
    <row r="5" spans="1:51" ht="21" customHeight="1" x14ac:dyDescent="0.2">
      <c r="A5" s="16"/>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ht="24" customHeight="1" x14ac:dyDescent="0.2">
      <c r="A6" s="16"/>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x14ac:dyDescent="0.2">
      <c r="A7" s="16" t="s">
        <v>11</v>
      </c>
    </row>
    <row r="8" spans="1:51" x14ac:dyDescent="0.2">
      <c r="A8" s="16">
        <v>1</v>
      </c>
      <c r="B8" s="58" t="e">
        <f>'C завтраками| Bed and breakfast'!#REF!-900</f>
        <v>#REF!</v>
      </c>
      <c r="C8" s="58" t="e">
        <f>'C завтраками| Bed and breakfast'!#REF!-900</f>
        <v>#REF!</v>
      </c>
      <c r="D8" s="58" t="e">
        <f>'C завтраками| Bed and breakfast'!#REF!-900</f>
        <v>#REF!</v>
      </c>
      <c r="E8" s="58" t="e">
        <f>'C завтраками| Bed and breakfast'!#REF!-900</f>
        <v>#REF!</v>
      </c>
      <c r="F8" s="58" t="e">
        <f>'C завтраками| Bed and breakfast'!#REF!-900</f>
        <v>#REF!</v>
      </c>
      <c r="G8" s="58" t="e">
        <f>'C завтраками| Bed and breakfast'!#REF!-900</f>
        <v>#REF!</v>
      </c>
      <c r="H8" s="58" t="e">
        <f>'C завтраками| Bed and breakfast'!#REF!-900</f>
        <v>#REF!</v>
      </c>
      <c r="I8" s="58" t="e">
        <f>'C завтраками| Bed and breakfast'!#REF!-900</f>
        <v>#REF!</v>
      </c>
      <c r="J8" s="58" t="e">
        <f>'C завтраками| Bed and breakfast'!#REF!-900</f>
        <v>#REF!</v>
      </c>
      <c r="K8" s="58" t="e">
        <f>'C завтраками| Bed and breakfast'!#REF!-900</f>
        <v>#REF!</v>
      </c>
      <c r="L8" s="58" t="e">
        <f>'C завтраками| Bed and breakfast'!#REF!-900</f>
        <v>#REF!</v>
      </c>
      <c r="M8" s="58" t="e">
        <f>'C завтраками| Bed and breakfast'!#REF!-900</f>
        <v>#REF!</v>
      </c>
      <c r="N8" s="58" t="e">
        <f>'C завтраками| Bed and breakfast'!#REF!-900</f>
        <v>#REF!</v>
      </c>
      <c r="O8" s="58" t="e">
        <f>'C завтраками| Bed and breakfast'!#REF!-900</f>
        <v>#REF!</v>
      </c>
      <c r="P8" s="58" t="e">
        <f>'C завтраками| Bed and breakfast'!#REF!-900</f>
        <v>#REF!</v>
      </c>
      <c r="Q8" s="58" t="e">
        <f>'C завтраками| Bed and breakfast'!#REF!-900</f>
        <v>#REF!</v>
      </c>
      <c r="R8" s="58" t="e">
        <f>'C завтраками| Bed and breakfast'!#REF!-900</f>
        <v>#REF!</v>
      </c>
      <c r="S8" s="58" t="e">
        <f>'C завтраками| Bed and breakfast'!#REF!-900</f>
        <v>#REF!</v>
      </c>
      <c r="T8" s="58" t="e">
        <f>'C завтраками| Bed and breakfast'!#REF!-900</f>
        <v>#REF!</v>
      </c>
      <c r="U8" s="58" t="e">
        <f>'C завтраками| Bed and breakfast'!#REF!-900</f>
        <v>#REF!</v>
      </c>
      <c r="V8" s="58" t="e">
        <f>'C завтраками| Bed and breakfast'!#REF!-900</f>
        <v>#REF!</v>
      </c>
      <c r="W8" s="58" t="e">
        <f>'C завтраками| Bed and breakfast'!#REF!-900</f>
        <v>#REF!</v>
      </c>
      <c r="X8" s="58" t="e">
        <f>'C завтраками| Bed and breakfast'!#REF!-900</f>
        <v>#REF!</v>
      </c>
      <c r="Y8" s="58" t="e">
        <f>'C завтраками| Bed and breakfast'!#REF!-900</f>
        <v>#REF!</v>
      </c>
      <c r="Z8" s="58" t="e">
        <f>'C завтраками| Bed and breakfast'!#REF!-900</f>
        <v>#REF!</v>
      </c>
      <c r="AA8" s="58" t="e">
        <f>'C завтраками| Bed and breakfast'!#REF!-900</f>
        <v>#REF!</v>
      </c>
      <c r="AB8" s="58" t="e">
        <f>'C завтраками| Bed and breakfast'!#REF!-900</f>
        <v>#REF!</v>
      </c>
      <c r="AC8" s="58" t="e">
        <f>'C завтраками| Bed and breakfast'!#REF!-900</f>
        <v>#REF!</v>
      </c>
      <c r="AD8" s="58" t="e">
        <f>'C завтраками| Bed and breakfast'!#REF!-900</f>
        <v>#REF!</v>
      </c>
      <c r="AE8" s="58" t="e">
        <f>'C завтраками| Bed and breakfast'!#REF!-900</f>
        <v>#REF!</v>
      </c>
      <c r="AF8" s="58" t="e">
        <f>'C завтраками| Bed and breakfast'!#REF!-900</f>
        <v>#REF!</v>
      </c>
      <c r="AG8" s="58" t="e">
        <f>'C завтраками| Bed and breakfast'!#REF!-900</f>
        <v>#REF!</v>
      </c>
      <c r="AH8" s="58" t="e">
        <f>'C завтраками| Bed and breakfast'!#REF!-900</f>
        <v>#REF!</v>
      </c>
      <c r="AI8" s="58" t="e">
        <f>'C завтраками| Bed and breakfast'!#REF!-900</f>
        <v>#REF!</v>
      </c>
      <c r="AJ8" s="58" t="e">
        <f>'C завтраками| Bed and breakfast'!#REF!-900</f>
        <v>#REF!</v>
      </c>
      <c r="AK8" s="58" t="e">
        <f>'C завтраками| Bed and breakfast'!#REF!-900</f>
        <v>#REF!</v>
      </c>
      <c r="AL8" s="58" t="e">
        <f>'C завтраками| Bed and breakfast'!#REF!-900</f>
        <v>#REF!</v>
      </c>
      <c r="AM8" s="58" t="e">
        <f>'C завтраками| Bed and breakfast'!#REF!-900</f>
        <v>#REF!</v>
      </c>
      <c r="AN8" s="58" t="e">
        <f>'C завтраками| Bed and breakfast'!#REF!-900</f>
        <v>#REF!</v>
      </c>
      <c r="AO8" s="58" t="e">
        <f>'C завтраками| Bed and breakfast'!#REF!-900</f>
        <v>#REF!</v>
      </c>
      <c r="AP8" s="58" t="e">
        <f>'C завтраками| Bed and breakfast'!#REF!-900</f>
        <v>#REF!</v>
      </c>
      <c r="AQ8" s="58" t="e">
        <f>'C завтраками| Bed and breakfast'!#REF!-900</f>
        <v>#REF!</v>
      </c>
      <c r="AR8" s="58" t="e">
        <f>'C завтраками| Bed and breakfast'!#REF!-900</f>
        <v>#REF!</v>
      </c>
      <c r="AS8" s="58" t="e">
        <f>'C завтраками| Bed and breakfast'!#REF!-900</f>
        <v>#REF!</v>
      </c>
      <c r="AT8" s="58" t="e">
        <f>'C завтраками| Bed and breakfast'!#REF!-900</f>
        <v>#REF!</v>
      </c>
      <c r="AU8" s="58" t="e">
        <f>'C завтраками| Bed and breakfast'!#REF!-900</f>
        <v>#REF!</v>
      </c>
      <c r="AV8" s="58" t="e">
        <f>'C завтраками| Bed and breakfast'!#REF!-900</f>
        <v>#REF!</v>
      </c>
      <c r="AW8" s="58" t="e">
        <f>'C завтраками| Bed and breakfast'!#REF!-900</f>
        <v>#REF!</v>
      </c>
      <c r="AX8" s="58" t="e">
        <f>'C завтраками| Bed and breakfast'!#REF!-900</f>
        <v>#REF!</v>
      </c>
      <c r="AY8" s="58" t="e">
        <f>'C завтраками| Bed and breakfast'!#REF!-900</f>
        <v>#REF!</v>
      </c>
    </row>
    <row r="9" spans="1:51" x14ac:dyDescent="0.2">
      <c r="A9" s="16" t="s">
        <v>12</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row>
    <row r="10" spans="1:51" x14ac:dyDescent="0.2">
      <c r="A10" s="16">
        <v>1</v>
      </c>
      <c r="B10" s="58" t="e">
        <f>'C завтраками| Bed and breakfast'!#REF!-900</f>
        <v>#REF!</v>
      </c>
      <c r="C10" s="58" t="e">
        <f>'C завтраками| Bed and breakfast'!#REF!-900</f>
        <v>#REF!</v>
      </c>
      <c r="D10" s="58" t="e">
        <f>'C завтраками| Bed and breakfast'!#REF!-900</f>
        <v>#REF!</v>
      </c>
      <c r="E10" s="58" t="e">
        <f>'C завтраками| Bed and breakfast'!#REF!-900</f>
        <v>#REF!</v>
      </c>
      <c r="F10" s="58" t="e">
        <f>'C завтраками| Bed and breakfast'!#REF!-900</f>
        <v>#REF!</v>
      </c>
      <c r="G10" s="58" t="e">
        <f>'C завтраками| Bed and breakfast'!#REF!-900</f>
        <v>#REF!</v>
      </c>
      <c r="H10" s="58" t="e">
        <f>'C завтраками| Bed and breakfast'!#REF!-900</f>
        <v>#REF!</v>
      </c>
      <c r="I10" s="58" t="e">
        <f>'C завтраками| Bed and breakfast'!#REF!-900</f>
        <v>#REF!</v>
      </c>
      <c r="J10" s="58" t="e">
        <f>'C завтраками| Bed and breakfast'!#REF!-900</f>
        <v>#REF!</v>
      </c>
      <c r="K10" s="58" t="e">
        <f>'C завтраками| Bed and breakfast'!#REF!-900</f>
        <v>#REF!</v>
      </c>
      <c r="L10" s="58" t="e">
        <f>'C завтраками| Bed and breakfast'!#REF!-900</f>
        <v>#REF!</v>
      </c>
      <c r="M10" s="58" t="e">
        <f>'C завтраками| Bed and breakfast'!#REF!-900</f>
        <v>#REF!</v>
      </c>
      <c r="N10" s="58" t="e">
        <f>'C завтраками| Bed and breakfast'!#REF!-900</f>
        <v>#REF!</v>
      </c>
      <c r="O10" s="58" t="e">
        <f>'C завтраками| Bed and breakfast'!#REF!-900</f>
        <v>#REF!</v>
      </c>
      <c r="P10" s="58" t="e">
        <f>'C завтраками| Bed and breakfast'!#REF!-900</f>
        <v>#REF!</v>
      </c>
      <c r="Q10" s="58" t="e">
        <f>'C завтраками| Bed and breakfast'!#REF!-900</f>
        <v>#REF!</v>
      </c>
      <c r="R10" s="58" t="e">
        <f>'C завтраками| Bed and breakfast'!#REF!-900</f>
        <v>#REF!</v>
      </c>
      <c r="S10" s="58" t="e">
        <f>'C завтраками| Bed and breakfast'!#REF!-900</f>
        <v>#REF!</v>
      </c>
      <c r="T10" s="58" t="e">
        <f>'C завтраками| Bed and breakfast'!#REF!-900</f>
        <v>#REF!</v>
      </c>
      <c r="U10" s="58" t="e">
        <f>'C завтраками| Bed and breakfast'!#REF!-900</f>
        <v>#REF!</v>
      </c>
      <c r="V10" s="58" t="e">
        <f>'C завтраками| Bed and breakfast'!#REF!-900</f>
        <v>#REF!</v>
      </c>
      <c r="W10" s="58" t="e">
        <f>'C завтраками| Bed and breakfast'!#REF!-900</f>
        <v>#REF!</v>
      </c>
      <c r="X10" s="58" t="e">
        <f>'C завтраками| Bed and breakfast'!#REF!-900</f>
        <v>#REF!</v>
      </c>
      <c r="Y10" s="58" t="e">
        <f>'C завтраками| Bed and breakfast'!#REF!-900</f>
        <v>#REF!</v>
      </c>
      <c r="Z10" s="58" t="e">
        <f>'C завтраками| Bed and breakfast'!#REF!-900</f>
        <v>#REF!</v>
      </c>
      <c r="AA10" s="58" t="e">
        <f>'C завтраками| Bed and breakfast'!#REF!-900</f>
        <v>#REF!</v>
      </c>
      <c r="AB10" s="58" t="e">
        <f>'C завтраками| Bed and breakfast'!#REF!-900</f>
        <v>#REF!</v>
      </c>
      <c r="AC10" s="58" t="e">
        <f>'C завтраками| Bed and breakfast'!#REF!-900</f>
        <v>#REF!</v>
      </c>
      <c r="AD10" s="58" t="e">
        <f>'C завтраками| Bed and breakfast'!#REF!-900</f>
        <v>#REF!</v>
      </c>
      <c r="AE10" s="58" t="e">
        <f>'C завтраками| Bed and breakfast'!#REF!-900</f>
        <v>#REF!</v>
      </c>
      <c r="AF10" s="58" t="e">
        <f>'C завтраками| Bed and breakfast'!#REF!-900</f>
        <v>#REF!</v>
      </c>
      <c r="AG10" s="58" t="e">
        <f>'C завтраками| Bed and breakfast'!#REF!-900</f>
        <v>#REF!</v>
      </c>
      <c r="AH10" s="58" t="e">
        <f>'C завтраками| Bed and breakfast'!#REF!-900</f>
        <v>#REF!</v>
      </c>
      <c r="AI10" s="58" t="e">
        <f>'C завтраками| Bed and breakfast'!#REF!-900</f>
        <v>#REF!</v>
      </c>
      <c r="AJ10" s="58" t="e">
        <f>'C завтраками| Bed and breakfast'!#REF!-900</f>
        <v>#REF!</v>
      </c>
      <c r="AK10" s="58" t="e">
        <f>'C завтраками| Bed and breakfast'!#REF!-900</f>
        <v>#REF!</v>
      </c>
      <c r="AL10" s="58" t="e">
        <f>'C завтраками| Bed and breakfast'!#REF!-900</f>
        <v>#REF!</v>
      </c>
      <c r="AM10" s="58" t="e">
        <f>'C завтраками| Bed and breakfast'!#REF!-900</f>
        <v>#REF!</v>
      </c>
      <c r="AN10" s="58" t="e">
        <f>'C завтраками| Bed and breakfast'!#REF!-900</f>
        <v>#REF!</v>
      </c>
      <c r="AO10" s="58" t="e">
        <f>'C завтраками| Bed and breakfast'!#REF!-900</f>
        <v>#REF!</v>
      </c>
      <c r="AP10" s="58" t="e">
        <f>'C завтраками| Bed and breakfast'!#REF!-900</f>
        <v>#REF!</v>
      </c>
      <c r="AQ10" s="58" t="e">
        <f>'C завтраками| Bed and breakfast'!#REF!-900</f>
        <v>#REF!</v>
      </c>
      <c r="AR10" s="58" t="e">
        <f>'C завтраками| Bed and breakfast'!#REF!-900</f>
        <v>#REF!</v>
      </c>
      <c r="AS10" s="58" t="e">
        <f>'C завтраками| Bed and breakfast'!#REF!-900</f>
        <v>#REF!</v>
      </c>
      <c r="AT10" s="58" t="e">
        <f>'C завтраками| Bed and breakfast'!#REF!-900</f>
        <v>#REF!</v>
      </c>
      <c r="AU10" s="58" t="e">
        <f>'C завтраками| Bed and breakfast'!#REF!-900</f>
        <v>#REF!</v>
      </c>
      <c r="AV10" s="58" t="e">
        <f>'C завтраками| Bed and breakfast'!#REF!-900</f>
        <v>#REF!</v>
      </c>
      <c r="AW10" s="58" t="e">
        <f>'C завтраками| Bed and breakfast'!#REF!-900</f>
        <v>#REF!</v>
      </c>
      <c r="AX10" s="58" t="e">
        <f>'C завтраками| Bed and breakfast'!#REF!-900</f>
        <v>#REF!</v>
      </c>
      <c r="AY10" s="58" t="e">
        <f>'C завтраками| Bed and breakfast'!#REF!-900</f>
        <v>#REF!</v>
      </c>
    </row>
    <row r="11" spans="1:51" x14ac:dyDescent="0.2">
      <c r="A11" s="16" t="s">
        <v>9</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x14ac:dyDescent="0.2">
      <c r="A12" s="16">
        <v>1</v>
      </c>
      <c r="B12" s="58" t="e">
        <f>'C завтраками| Bed and breakfast'!#REF!-900</f>
        <v>#REF!</v>
      </c>
      <c r="C12" s="58" t="e">
        <f>'C завтраками| Bed and breakfast'!#REF!-900</f>
        <v>#REF!</v>
      </c>
      <c r="D12" s="58" t="e">
        <f>'C завтраками| Bed and breakfast'!#REF!-900</f>
        <v>#REF!</v>
      </c>
      <c r="E12" s="58" t="e">
        <f>'C завтраками| Bed and breakfast'!#REF!-900</f>
        <v>#REF!</v>
      </c>
      <c r="F12" s="58" t="e">
        <f>'C завтраками| Bed and breakfast'!#REF!-900</f>
        <v>#REF!</v>
      </c>
      <c r="G12" s="58" t="e">
        <f>'C завтраками| Bed and breakfast'!#REF!-900</f>
        <v>#REF!</v>
      </c>
      <c r="H12" s="58" t="e">
        <f>'C завтраками| Bed and breakfast'!#REF!-900</f>
        <v>#REF!</v>
      </c>
      <c r="I12" s="58" t="e">
        <f>'C завтраками| Bed and breakfast'!#REF!-900</f>
        <v>#REF!</v>
      </c>
      <c r="J12" s="58" t="e">
        <f>'C завтраками| Bed and breakfast'!#REF!-900</f>
        <v>#REF!</v>
      </c>
      <c r="K12" s="58" t="e">
        <f>'C завтраками| Bed and breakfast'!#REF!-900</f>
        <v>#REF!</v>
      </c>
      <c r="L12" s="58" t="e">
        <f>'C завтраками| Bed and breakfast'!#REF!-900</f>
        <v>#REF!</v>
      </c>
      <c r="M12" s="58" t="e">
        <f>'C завтраками| Bed and breakfast'!#REF!-900</f>
        <v>#REF!</v>
      </c>
      <c r="N12" s="58" t="e">
        <f>'C завтраками| Bed and breakfast'!#REF!-900</f>
        <v>#REF!</v>
      </c>
      <c r="O12" s="58" t="e">
        <f>'C завтраками| Bed and breakfast'!#REF!-900</f>
        <v>#REF!</v>
      </c>
      <c r="P12" s="58" t="e">
        <f>'C завтраками| Bed and breakfast'!#REF!-900</f>
        <v>#REF!</v>
      </c>
      <c r="Q12" s="58" t="e">
        <f>'C завтраками| Bed and breakfast'!#REF!-900</f>
        <v>#REF!</v>
      </c>
      <c r="R12" s="58" t="e">
        <f>'C завтраками| Bed and breakfast'!#REF!-900</f>
        <v>#REF!</v>
      </c>
      <c r="S12" s="58" t="e">
        <f>'C завтраками| Bed and breakfast'!#REF!-900</f>
        <v>#REF!</v>
      </c>
      <c r="T12" s="58" t="e">
        <f>'C завтраками| Bed and breakfast'!#REF!-900</f>
        <v>#REF!</v>
      </c>
      <c r="U12" s="58" t="e">
        <f>'C завтраками| Bed and breakfast'!#REF!-900</f>
        <v>#REF!</v>
      </c>
      <c r="V12" s="58" t="e">
        <f>'C завтраками| Bed and breakfast'!#REF!-900</f>
        <v>#REF!</v>
      </c>
      <c r="W12" s="58" t="e">
        <f>'C завтраками| Bed and breakfast'!#REF!-900</f>
        <v>#REF!</v>
      </c>
      <c r="X12" s="58" t="e">
        <f>'C завтраками| Bed and breakfast'!#REF!-900</f>
        <v>#REF!</v>
      </c>
      <c r="Y12" s="58" t="e">
        <f>'C завтраками| Bed and breakfast'!#REF!-900</f>
        <v>#REF!</v>
      </c>
      <c r="Z12" s="58" t="e">
        <f>'C завтраками| Bed and breakfast'!#REF!-900</f>
        <v>#REF!</v>
      </c>
      <c r="AA12" s="58" t="e">
        <f>'C завтраками| Bed and breakfast'!#REF!-900</f>
        <v>#REF!</v>
      </c>
      <c r="AB12" s="58" t="e">
        <f>'C завтраками| Bed and breakfast'!#REF!-900</f>
        <v>#REF!</v>
      </c>
      <c r="AC12" s="58" t="e">
        <f>'C завтраками| Bed and breakfast'!#REF!-900</f>
        <v>#REF!</v>
      </c>
      <c r="AD12" s="58" t="e">
        <f>'C завтраками| Bed and breakfast'!#REF!-900</f>
        <v>#REF!</v>
      </c>
      <c r="AE12" s="58" t="e">
        <f>'C завтраками| Bed and breakfast'!#REF!-900</f>
        <v>#REF!</v>
      </c>
      <c r="AF12" s="58" t="e">
        <f>'C завтраками| Bed and breakfast'!#REF!-900</f>
        <v>#REF!</v>
      </c>
      <c r="AG12" s="58" t="e">
        <f>'C завтраками| Bed and breakfast'!#REF!-900</f>
        <v>#REF!</v>
      </c>
      <c r="AH12" s="58" t="e">
        <f>'C завтраками| Bed and breakfast'!#REF!-900</f>
        <v>#REF!</v>
      </c>
      <c r="AI12" s="58" t="e">
        <f>'C завтраками| Bed and breakfast'!#REF!-900</f>
        <v>#REF!</v>
      </c>
      <c r="AJ12" s="58" t="e">
        <f>'C завтраками| Bed and breakfast'!#REF!-900</f>
        <v>#REF!</v>
      </c>
      <c r="AK12" s="58" t="e">
        <f>'C завтраками| Bed and breakfast'!#REF!-900</f>
        <v>#REF!</v>
      </c>
      <c r="AL12" s="58" t="e">
        <f>'C завтраками| Bed and breakfast'!#REF!-900</f>
        <v>#REF!</v>
      </c>
      <c r="AM12" s="58" t="e">
        <f>'C завтраками| Bed and breakfast'!#REF!-900</f>
        <v>#REF!</v>
      </c>
      <c r="AN12" s="58" t="e">
        <f>'C завтраками| Bed and breakfast'!#REF!-900</f>
        <v>#REF!</v>
      </c>
      <c r="AO12" s="58" t="e">
        <f>'C завтраками| Bed and breakfast'!#REF!-900</f>
        <v>#REF!</v>
      </c>
      <c r="AP12" s="58" t="e">
        <f>'C завтраками| Bed and breakfast'!#REF!-900</f>
        <v>#REF!</v>
      </c>
      <c r="AQ12" s="58" t="e">
        <f>'C завтраками| Bed and breakfast'!#REF!-900</f>
        <v>#REF!</v>
      </c>
      <c r="AR12" s="58" t="e">
        <f>'C завтраками| Bed and breakfast'!#REF!-900</f>
        <v>#REF!</v>
      </c>
      <c r="AS12" s="58" t="e">
        <f>'C завтраками| Bed and breakfast'!#REF!-900</f>
        <v>#REF!</v>
      </c>
      <c r="AT12" s="58" t="e">
        <f>'C завтраками| Bed and breakfast'!#REF!-900</f>
        <v>#REF!</v>
      </c>
      <c r="AU12" s="58" t="e">
        <f>'C завтраками| Bed and breakfast'!#REF!-900</f>
        <v>#REF!</v>
      </c>
      <c r="AV12" s="58" t="e">
        <f>'C завтраками| Bed and breakfast'!#REF!-900</f>
        <v>#REF!</v>
      </c>
      <c r="AW12" s="58" t="e">
        <f>'C завтраками| Bed and breakfast'!#REF!-900</f>
        <v>#REF!</v>
      </c>
      <c r="AX12" s="58" t="e">
        <f>'C завтраками| Bed and breakfast'!#REF!-900</f>
        <v>#REF!</v>
      </c>
      <c r="AY12" s="58" t="e">
        <f>'C завтраками| Bed and breakfast'!#REF!-900</f>
        <v>#REF!</v>
      </c>
    </row>
    <row r="13" spans="1:51" x14ac:dyDescent="0.2">
      <c r="A13" s="16" t="s">
        <v>13</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row>
    <row r="14" spans="1:51" x14ac:dyDescent="0.2">
      <c r="A14" s="16">
        <v>1</v>
      </c>
      <c r="B14" s="58" t="e">
        <f>'C завтраками| Bed and breakfast'!#REF!-900</f>
        <v>#REF!</v>
      </c>
      <c r="C14" s="58" t="e">
        <f>'C завтраками| Bed and breakfast'!#REF!-900</f>
        <v>#REF!</v>
      </c>
      <c r="D14" s="58" t="e">
        <f>'C завтраками| Bed and breakfast'!#REF!-900</f>
        <v>#REF!</v>
      </c>
      <c r="E14" s="58" t="e">
        <f>'C завтраками| Bed and breakfast'!#REF!-900</f>
        <v>#REF!</v>
      </c>
      <c r="F14" s="58" t="e">
        <f>'C завтраками| Bed and breakfast'!#REF!-900</f>
        <v>#REF!</v>
      </c>
      <c r="G14" s="58" t="e">
        <f>'C завтраками| Bed and breakfast'!#REF!-900</f>
        <v>#REF!</v>
      </c>
      <c r="H14" s="58" t="e">
        <f>'C завтраками| Bed and breakfast'!#REF!-900</f>
        <v>#REF!</v>
      </c>
      <c r="I14" s="58" t="e">
        <f>'C завтраками| Bed and breakfast'!#REF!-900</f>
        <v>#REF!</v>
      </c>
      <c r="J14" s="58" t="e">
        <f>'C завтраками| Bed and breakfast'!#REF!-900</f>
        <v>#REF!</v>
      </c>
      <c r="K14" s="58" t="e">
        <f>'C завтраками| Bed and breakfast'!#REF!-900</f>
        <v>#REF!</v>
      </c>
      <c r="L14" s="58" t="e">
        <f>'C завтраками| Bed and breakfast'!#REF!-900</f>
        <v>#REF!</v>
      </c>
      <c r="M14" s="58" t="e">
        <f>'C завтраками| Bed and breakfast'!#REF!-900</f>
        <v>#REF!</v>
      </c>
      <c r="N14" s="58" t="e">
        <f>'C завтраками| Bed and breakfast'!#REF!-900</f>
        <v>#REF!</v>
      </c>
      <c r="O14" s="58" t="e">
        <f>'C завтраками| Bed and breakfast'!#REF!-900</f>
        <v>#REF!</v>
      </c>
      <c r="P14" s="58" t="e">
        <f>'C завтраками| Bed and breakfast'!#REF!-900</f>
        <v>#REF!</v>
      </c>
      <c r="Q14" s="58" t="e">
        <f>'C завтраками| Bed and breakfast'!#REF!-900</f>
        <v>#REF!</v>
      </c>
      <c r="R14" s="58" t="e">
        <f>'C завтраками| Bed and breakfast'!#REF!-900</f>
        <v>#REF!</v>
      </c>
      <c r="S14" s="58" t="e">
        <f>'C завтраками| Bed and breakfast'!#REF!-900</f>
        <v>#REF!</v>
      </c>
      <c r="T14" s="58" t="e">
        <f>'C завтраками| Bed and breakfast'!#REF!-900</f>
        <v>#REF!</v>
      </c>
      <c r="U14" s="58" t="e">
        <f>'C завтраками| Bed and breakfast'!#REF!-900</f>
        <v>#REF!</v>
      </c>
      <c r="V14" s="58" t="e">
        <f>'C завтраками| Bed and breakfast'!#REF!-900</f>
        <v>#REF!</v>
      </c>
      <c r="W14" s="58" t="e">
        <f>'C завтраками| Bed and breakfast'!#REF!-900</f>
        <v>#REF!</v>
      </c>
      <c r="X14" s="58" t="e">
        <f>'C завтраками| Bed and breakfast'!#REF!-900</f>
        <v>#REF!</v>
      </c>
      <c r="Y14" s="58" t="e">
        <f>'C завтраками| Bed and breakfast'!#REF!-900</f>
        <v>#REF!</v>
      </c>
      <c r="Z14" s="58" t="e">
        <f>'C завтраками| Bed and breakfast'!#REF!-900</f>
        <v>#REF!</v>
      </c>
      <c r="AA14" s="58" t="e">
        <f>'C завтраками| Bed and breakfast'!#REF!-900</f>
        <v>#REF!</v>
      </c>
      <c r="AB14" s="58" t="e">
        <f>'C завтраками| Bed and breakfast'!#REF!-900</f>
        <v>#REF!</v>
      </c>
      <c r="AC14" s="58" t="e">
        <f>'C завтраками| Bed and breakfast'!#REF!-900</f>
        <v>#REF!</v>
      </c>
      <c r="AD14" s="58" t="e">
        <f>'C завтраками| Bed and breakfast'!#REF!-900</f>
        <v>#REF!</v>
      </c>
      <c r="AE14" s="58" t="e">
        <f>'C завтраками| Bed and breakfast'!#REF!-900</f>
        <v>#REF!</v>
      </c>
      <c r="AF14" s="58" t="e">
        <f>'C завтраками| Bed and breakfast'!#REF!-900</f>
        <v>#REF!</v>
      </c>
      <c r="AG14" s="58" t="e">
        <f>'C завтраками| Bed and breakfast'!#REF!-900</f>
        <v>#REF!</v>
      </c>
      <c r="AH14" s="58" t="e">
        <f>'C завтраками| Bed and breakfast'!#REF!-900</f>
        <v>#REF!</v>
      </c>
      <c r="AI14" s="58" t="e">
        <f>'C завтраками| Bed and breakfast'!#REF!-900</f>
        <v>#REF!</v>
      </c>
      <c r="AJ14" s="58" t="e">
        <f>'C завтраками| Bed and breakfast'!#REF!-900</f>
        <v>#REF!</v>
      </c>
      <c r="AK14" s="58" t="e">
        <f>'C завтраками| Bed and breakfast'!#REF!-900</f>
        <v>#REF!</v>
      </c>
      <c r="AL14" s="58" t="e">
        <f>'C завтраками| Bed and breakfast'!#REF!-900</f>
        <v>#REF!</v>
      </c>
      <c r="AM14" s="58" t="e">
        <f>'C завтраками| Bed and breakfast'!#REF!-900</f>
        <v>#REF!</v>
      </c>
      <c r="AN14" s="58" t="e">
        <f>'C завтраками| Bed and breakfast'!#REF!-900</f>
        <v>#REF!</v>
      </c>
      <c r="AO14" s="58" t="e">
        <f>'C завтраками| Bed and breakfast'!#REF!-900</f>
        <v>#REF!</v>
      </c>
      <c r="AP14" s="58" t="e">
        <f>'C завтраками| Bed and breakfast'!#REF!-900</f>
        <v>#REF!</v>
      </c>
      <c r="AQ14" s="58" t="e">
        <f>'C завтраками| Bed and breakfast'!#REF!-900</f>
        <v>#REF!</v>
      </c>
      <c r="AR14" s="58" t="e">
        <f>'C завтраками| Bed and breakfast'!#REF!-900</f>
        <v>#REF!</v>
      </c>
      <c r="AS14" s="58" t="e">
        <f>'C завтраками| Bed and breakfast'!#REF!-900</f>
        <v>#REF!</v>
      </c>
      <c r="AT14" s="58" t="e">
        <f>'C завтраками| Bed and breakfast'!#REF!-900</f>
        <v>#REF!</v>
      </c>
      <c r="AU14" s="58" t="e">
        <f>'C завтраками| Bed and breakfast'!#REF!-900</f>
        <v>#REF!</v>
      </c>
      <c r="AV14" s="58" t="e">
        <f>'C завтраками| Bed and breakfast'!#REF!-900</f>
        <v>#REF!</v>
      </c>
      <c r="AW14" s="58" t="e">
        <f>'C завтраками| Bed and breakfast'!#REF!-900</f>
        <v>#REF!</v>
      </c>
      <c r="AX14" s="58" t="e">
        <f>'C завтраками| Bed and breakfast'!#REF!-900</f>
        <v>#REF!</v>
      </c>
      <c r="AY14" s="58" t="e">
        <f>'C завтраками| Bed and breakfast'!#REF!-900</f>
        <v>#REF!</v>
      </c>
    </row>
    <row r="15" spans="1:51"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51" x14ac:dyDescent="0.2">
      <c r="A16" s="33" t="s">
        <v>2</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1" ht="23.25" customHeight="1" x14ac:dyDescent="0.2">
      <c r="A17" s="16"/>
      <c r="B17" s="47" t="e">
        <f t="shared" ref="B17:AY18" si="0">B5</f>
        <v>#REF!</v>
      </c>
      <c r="C17" s="47" t="e">
        <f t="shared" si="0"/>
        <v>#REF!</v>
      </c>
      <c r="D17" s="47" t="e">
        <f t="shared" si="0"/>
        <v>#REF!</v>
      </c>
      <c r="E17" s="47" t="e">
        <f t="shared" si="0"/>
        <v>#REF!</v>
      </c>
      <c r="F17" s="47" t="e">
        <f t="shared" si="0"/>
        <v>#REF!</v>
      </c>
      <c r="G17" s="47" t="e">
        <f t="shared" si="0"/>
        <v>#REF!</v>
      </c>
      <c r="H17" s="47" t="e">
        <f t="shared" si="0"/>
        <v>#REF!</v>
      </c>
      <c r="I17" s="47" t="e">
        <f t="shared" si="0"/>
        <v>#REF!</v>
      </c>
      <c r="J17" s="47" t="e">
        <f t="shared" si="0"/>
        <v>#REF!</v>
      </c>
      <c r="K17" s="47" t="e">
        <f t="shared" si="0"/>
        <v>#REF!</v>
      </c>
      <c r="L17" s="47" t="e">
        <f t="shared" si="0"/>
        <v>#REF!</v>
      </c>
      <c r="M17" s="47" t="e">
        <f t="shared" si="0"/>
        <v>#REF!</v>
      </c>
      <c r="N17" s="47" t="e">
        <f t="shared" si="0"/>
        <v>#REF!</v>
      </c>
      <c r="O17" s="47" t="e">
        <f t="shared" si="0"/>
        <v>#REF!</v>
      </c>
      <c r="P17" s="47" t="e">
        <f t="shared" si="0"/>
        <v>#REF!</v>
      </c>
      <c r="Q17" s="47" t="e">
        <f t="shared" si="0"/>
        <v>#REF!</v>
      </c>
      <c r="R17" s="47" t="e">
        <f t="shared" si="0"/>
        <v>#REF!</v>
      </c>
      <c r="S17" s="47" t="e">
        <f t="shared" si="0"/>
        <v>#REF!</v>
      </c>
      <c r="T17" s="47" t="e">
        <f t="shared" si="0"/>
        <v>#REF!</v>
      </c>
      <c r="U17" s="47" t="e">
        <f t="shared" si="0"/>
        <v>#REF!</v>
      </c>
      <c r="V17" s="47" t="e">
        <f t="shared" si="0"/>
        <v>#REF!</v>
      </c>
      <c r="W17" s="47" t="e">
        <f t="shared" si="0"/>
        <v>#REF!</v>
      </c>
      <c r="X17" s="47" t="e">
        <f t="shared" si="0"/>
        <v>#REF!</v>
      </c>
      <c r="Y17" s="47" t="e">
        <f t="shared" si="0"/>
        <v>#REF!</v>
      </c>
      <c r="Z17" s="47" t="e">
        <f t="shared" si="0"/>
        <v>#REF!</v>
      </c>
      <c r="AA17" s="47" t="e">
        <f t="shared" si="0"/>
        <v>#REF!</v>
      </c>
      <c r="AB17" s="47" t="e">
        <f t="shared" si="0"/>
        <v>#REF!</v>
      </c>
      <c r="AC17" s="47" t="e">
        <f t="shared" si="0"/>
        <v>#REF!</v>
      </c>
      <c r="AD17" s="47" t="e">
        <f t="shared" si="0"/>
        <v>#REF!</v>
      </c>
      <c r="AE17" s="47" t="e">
        <f t="shared" si="0"/>
        <v>#REF!</v>
      </c>
      <c r="AF17" s="47" t="e">
        <f t="shared" si="0"/>
        <v>#REF!</v>
      </c>
      <c r="AG17" s="47" t="e">
        <f t="shared" si="0"/>
        <v>#REF!</v>
      </c>
      <c r="AH17" s="47" t="e">
        <f t="shared" si="0"/>
        <v>#REF!</v>
      </c>
      <c r="AI17" s="47" t="e">
        <f t="shared" si="0"/>
        <v>#REF!</v>
      </c>
      <c r="AJ17" s="47" t="e">
        <f t="shared" si="0"/>
        <v>#REF!</v>
      </c>
      <c r="AK17" s="47" t="e">
        <f t="shared" si="0"/>
        <v>#REF!</v>
      </c>
      <c r="AL17" s="47" t="e">
        <f t="shared" si="0"/>
        <v>#REF!</v>
      </c>
      <c r="AM17" s="47" t="e">
        <f t="shared" si="0"/>
        <v>#REF!</v>
      </c>
      <c r="AN17" s="47" t="e">
        <f t="shared" si="0"/>
        <v>#REF!</v>
      </c>
      <c r="AO17" s="47" t="e">
        <f t="shared" si="0"/>
        <v>#REF!</v>
      </c>
      <c r="AP17" s="47" t="e">
        <f t="shared" si="0"/>
        <v>#REF!</v>
      </c>
      <c r="AQ17" s="47" t="e">
        <f t="shared" si="0"/>
        <v>#REF!</v>
      </c>
      <c r="AR17" s="47" t="e">
        <f t="shared" si="0"/>
        <v>#REF!</v>
      </c>
      <c r="AS17" s="47" t="e">
        <f t="shared" si="0"/>
        <v>#REF!</v>
      </c>
      <c r="AT17" s="47" t="e">
        <f t="shared" si="0"/>
        <v>#REF!</v>
      </c>
      <c r="AU17" s="47" t="e">
        <f t="shared" si="0"/>
        <v>#REF!</v>
      </c>
      <c r="AV17" s="47" t="e">
        <f t="shared" si="0"/>
        <v>#REF!</v>
      </c>
      <c r="AW17" s="47" t="e">
        <f t="shared" si="0"/>
        <v>#REF!</v>
      </c>
      <c r="AX17" s="47" t="e">
        <f t="shared" si="0"/>
        <v>#REF!</v>
      </c>
      <c r="AY17" s="47" t="e">
        <f t="shared" si="0"/>
        <v>#REF!</v>
      </c>
    </row>
    <row r="18" spans="1:51" ht="23.25" customHeight="1" x14ac:dyDescent="0.2">
      <c r="A18" s="16"/>
      <c r="B18" s="47" t="e">
        <f t="shared" si="0"/>
        <v>#REF!</v>
      </c>
      <c r="C18" s="47" t="e">
        <f t="shared" si="0"/>
        <v>#REF!</v>
      </c>
      <c r="D18" s="47" t="e">
        <f t="shared" si="0"/>
        <v>#REF!</v>
      </c>
      <c r="E18" s="47" t="e">
        <f t="shared" si="0"/>
        <v>#REF!</v>
      </c>
      <c r="F18" s="47" t="e">
        <f t="shared" si="0"/>
        <v>#REF!</v>
      </c>
      <c r="G18" s="47" t="e">
        <f t="shared" si="0"/>
        <v>#REF!</v>
      </c>
      <c r="H18" s="47" t="e">
        <f t="shared" si="0"/>
        <v>#REF!</v>
      </c>
      <c r="I18" s="47" t="e">
        <f t="shared" si="0"/>
        <v>#REF!</v>
      </c>
      <c r="J18" s="47" t="e">
        <f t="shared" si="0"/>
        <v>#REF!</v>
      </c>
      <c r="K18" s="47" t="e">
        <f t="shared" si="0"/>
        <v>#REF!</v>
      </c>
      <c r="L18" s="47" t="e">
        <f t="shared" si="0"/>
        <v>#REF!</v>
      </c>
      <c r="M18" s="47" t="e">
        <f t="shared" si="0"/>
        <v>#REF!</v>
      </c>
      <c r="N18" s="47" t="e">
        <f t="shared" si="0"/>
        <v>#REF!</v>
      </c>
      <c r="O18" s="47" t="e">
        <f t="shared" si="0"/>
        <v>#REF!</v>
      </c>
      <c r="P18" s="47" t="e">
        <f t="shared" si="0"/>
        <v>#REF!</v>
      </c>
      <c r="Q18" s="47" t="e">
        <f t="shared" si="0"/>
        <v>#REF!</v>
      </c>
      <c r="R18" s="47" t="e">
        <f t="shared" si="0"/>
        <v>#REF!</v>
      </c>
      <c r="S18" s="47" t="e">
        <f t="shared" si="0"/>
        <v>#REF!</v>
      </c>
      <c r="T18" s="47" t="e">
        <f t="shared" si="0"/>
        <v>#REF!</v>
      </c>
      <c r="U18" s="47" t="e">
        <f t="shared" si="0"/>
        <v>#REF!</v>
      </c>
      <c r="V18" s="47" t="e">
        <f t="shared" si="0"/>
        <v>#REF!</v>
      </c>
      <c r="W18" s="47" t="e">
        <f t="shared" si="0"/>
        <v>#REF!</v>
      </c>
      <c r="X18" s="47" t="e">
        <f t="shared" si="0"/>
        <v>#REF!</v>
      </c>
      <c r="Y18" s="47" t="e">
        <f t="shared" si="0"/>
        <v>#REF!</v>
      </c>
      <c r="Z18" s="47" t="e">
        <f t="shared" si="0"/>
        <v>#REF!</v>
      </c>
      <c r="AA18" s="47" t="e">
        <f t="shared" si="0"/>
        <v>#REF!</v>
      </c>
      <c r="AB18" s="47" t="e">
        <f t="shared" si="0"/>
        <v>#REF!</v>
      </c>
      <c r="AC18" s="47" t="e">
        <f t="shared" si="0"/>
        <v>#REF!</v>
      </c>
      <c r="AD18" s="47" t="e">
        <f t="shared" si="0"/>
        <v>#REF!</v>
      </c>
      <c r="AE18" s="47" t="e">
        <f t="shared" si="0"/>
        <v>#REF!</v>
      </c>
      <c r="AF18" s="47" t="e">
        <f t="shared" si="0"/>
        <v>#REF!</v>
      </c>
      <c r="AG18" s="47" t="e">
        <f t="shared" si="0"/>
        <v>#REF!</v>
      </c>
      <c r="AH18" s="47" t="e">
        <f t="shared" si="0"/>
        <v>#REF!</v>
      </c>
      <c r="AI18" s="47" t="e">
        <f t="shared" si="0"/>
        <v>#REF!</v>
      </c>
      <c r="AJ18" s="47" t="e">
        <f t="shared" si="0"/>
        <v>#REF!</v>
      </c>
      <c r="AK18" s="47" t="e">
        <f t="shared" si="0"/>
        <v>#REF!</v>
      </c>
      <c r="AL18" s="47" t="e">
        <f t="shared" si="0"/>
        <v>#REF!</v>
      </c>
      <c r="AM18" s="47" t="e">
        <f t="shared" si="0"/>
        <v>#REF!</v>
      </c>
      <c r="AN18" s="47" t="e">
        <f t="shared" si="0"/>
        <v>#REF!</v>
      </c>
      <c r="AO18" s="47" t="e">
        <f t="shared" si="0"/>
        <v>#REF!</v>
      </c>
      <c r="AP18" s="47" t="e">
        <f t="shared" si="0"/>
        <v>#REF!</v>
      </c>
      <c r="AQ18" s="47" t="e">
        <f t="shared" si="0"/>
        <v>#REF!</v>
      </c>
      <c r="AR18" s="47" t="e">
        <f t="shared" si="0"/>
        <v>#REF!</v>
      </c>
      <c r="AS18" s="47" t="e">
        <f t="shared" si="0"/>
        <v>#REF!</v>
      </c>
      <c r="AT18" s="47" t="e">
        <f t="shared" si="0"/>
        <v>#REF!</v>
      </c>
      <c r="AU18" s="47" t="e">
        <f t="shared" si="0"/>
        <v>#REF!</v>
      </c>
      <c r="AV18" s="47" t="e">
        <f t="shared" si="0"/>
        <v>#REF!</v>
      </c>
      <c r="AW18" s="47" t="e">
        <f t="shared" si="0"/>
        <v>#REF!</v>
      </c>
      <c r="AX18" s="47" t="e">
        <f t="shared" si="0"/>
        <v>#REF!</v>
      </c>
      <c r="AY18" s="47" t="e">
        <f t="shared" si="0"/>
        <v>#REF!</v>
      </c>
    </row>
    <row r="19" spans="1:51" x14ac:dyDescent="0.2">
      <c r="A19" s="16" t="s">
        <v>11</v>
      </c>
    </row>
    <row r="20" spans="1:51" x14ac:dyDescent="0.2">
      <c r="A20" s="16">
        <v>1</v>
      </c>
      <c r="B20" s="60" t="e">
        <f>ROUNDUP(B8*0.85,)+25</f>
        <v>#REF!</v>
      </c>
      <c r="C20" s="60" t="e">
        <f t="shared" ref="C20:AY20" si="1">ROUNDUP(C8*0.85,)</f>
        <v>#REF!</v>
      </c>
      <c r="D20" s="60" t="e">
        <f t="shared" si="1"/>
        <v>#REF!</v>
      </c>
      <c r="E20" s="60" t="e">
        <f t="shared" si="1"/>
        <v>#REF!</v>
      </c>
      <c r="F20" s="60" t="e">
        <f t="shared" si="1"/>
        <v>#REF!</v>
      </c>
      <c r="G20" s="60" t="e">
        <f t="shared" si="1"/>
        <v>#REF!</v>
      </c>
      <c r="H20" s="60" t="e">
        <f t="shared" si="1"/>
        <v>#REF!</v>
      </c>
      <c r="I20" s="60" t="e">
        <f t="shared" si="1"/>
        <v>#REF!</v>
      </c>
      <c r="J20" s="60" t="e">
        <f t="shared" si="1"/>
        <v>#REF!</v>
      </c>
      <c r="K20" s="60" t="e">
        <f t="shared" si="1"/>
        <v>#REF!</v>
      </c>
      <c r="L20" s="60" t="e">
        <f t="shared" si="1"/>
        <v>#REF!</v>
      </c>
      <c r="M20" s="60" t="e">
        <f t="shared" si="1"/>
        <v>#REF!</v>
      </c>
      <c r="N20" s="60" t="e">
        <f t="shared" si="1"/>
        <v>#REF!</v>
      </c>
      <c r="O20" s="60" t="e">
        <f t="shared" si="1"/>
        <v>#REF!</v>
      </c>
      <c r="P20" s="60" t="e">
        <f t="shared" si="1"/>
        <v>#REF!</v>
      </c>
      <c r="Q20" s="60" t="e">
        <f t="shared" si="1"/>
        <v>#REF!</v>
      </c>
      <c r="R20" s="60" t="e">
        <f t="shared" si="1"/>
        <v>#REF!</v>
      </c>
      <c r="S20" s="60" t="e">
        <f t="shared" si="1"/>
        <v>#REF!</v>
      </c>
      <c r="T20" s="60" t="e">
        <f t="shared" si="1"/>
        <v>#REF!</v>
      </c>
      <c r="U20" s="60" t="e">
        <f t="shared" si="1"/>
        <v>#REF!</v>
      </c>
      <c r="V20" s="60" t="e">
        <f t="shared" si="1"/>
        <v>#REF!</v>
      </c>
      <c r="W20" s="60" t="e">
        <f t="shared" si="1"/>
        <v>#REF!</v>
      </c>
      <c r="X20" s="60" t="e">
        <f t="shared" si="1"/>
        <v>#REF!</v>
      </c>
      <c r="Y20" s="60" t="e">
        <f t="shared" si="1"/>
        <v>#REF!</v>
      </c>
      <c r="Z20" s="60" t="e">
        <f t="shared" si="1"/>
        <v>#REF!</v>
      </c>
      <c r="AA20" s="60" t="e">
        <f t="shared" si="1"/>
        <v>#REF!</v>
      </c>
      <c r="AB20" s="60" t="e">
        <f t="shared" si="1"/>
        <v>#REF!</v>
      </c>
      <c r="AC20" s="60" t="e">
        <f t="shared" si="1"/>
        <v>#REF!</v>
      </c>
      <c r="AD20" s="60" t="e">
        <f t="shared" si="1"/>
        <v>#REF!</v>
      </c>
      <c r="AE20" s="60" t="e">
        <f t="shared" si="1"/>
        <v>#REF!</v>
      </c>
      <c r="AF20" s="60" t="e">
        <f t="shared" si="1"/>
        <v>#REF!</v>
      </c>
      <c r="AG20" s="60" t="e">
        <f t="shared" si="1"/>
        <v>#REF!</v>
      </c>
      <c r="AH20" s="60" t="e">
        <f t="shared" si="1"/>
        <v>#REF!</v>
      </c>
      <c r="AI20" s="60" t="e">
        <f t="shared" si="1"/>
        <v>#REF!</v>
      </c>
      <c r="AJ20" s="60" t="e">
        <f t="shared" si="1"/>
        <v>#REF!</v>
      </c>
      <c r="AK20" s="60" t="e">
        <f t="shared" si="1"/>
        <v>#REF!</v>
      </c>
      <c r="AL20" s="60" t="e">
        <f t="shared" si="1"/>
        <v>#REF!</v>
      </c>
      <c r="AM20" s="60" t="e">
        <f t="shared" si="1"/>
        <v>#REF!</v>
      </c>
      <c r="AN20" s="60" t="e">
        <f t="shared" si="1"/>
        <v>#REF!</v>
      </c>
      <c r="AO20" s="60" t="e">
        <f t="shared" si="1"/>
        <v>#REF!</v>
      </c>
      <c r="AP20" s="60" t="e">
        <f t="shared" si="1"/>
        <v>#REF!</v>
      </c>
      <c r="AQ20" s="60" t="e">
        <f t="shared" si="1"/>
        <v>#REF!</v>
      </c>
      <c r="AR20" s="60" t="e">
        <f t="shared" si="1"/>
        <v>#REF!</v>
      </c>
      <c r="AS20" s="60" t="e">
        <f t="shared" si="1"/>
        <v>#REF!</v>
      </c>
      <c r="AT20" s="60" t="e">
        <f t="shared" si="1"/>
        <v>#REF!</v>
      </c>
      <c r="AU20" s="60" t="e">
        <f t="shared" si="1"/>
        <v>#REF!</v>
      </c>
      <c r="AV20" s="60" t="e">
        <f t="shared" si="1"/>
        <v>#REF!</v>
      </c>
      <c r="AW20" s="60" t="e">
        <f t="shared" si="1"/>
        <v>#REF!</v>
      </c>
      <c r="AX20" s="60" t="e">
        <f t="shared" si="1"/>
        <v>#REF!</v>
      </c>
      <c r="AY20" s="60" t="e">
        <f t="shared" si="1"/>
        <v>#REF!</v>
      </c>
    </row>
    <row r="21" spans="1:51" x14ac:dyDescent="0.2">
      <c r="A21" s="16" t="s">
        <v>12</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1" x14ac:dyDescent="0.2">
      <c r="A22" s="16">
        <v>1</v>
      </c>
      <c r="B22" s="60" t="e">
        <f t="shared" ref="B22:B26" si="2">ROUNDUP(B10*0.85,)+25</f>
        <v>#REF!</v>
      </c>
      <c r="C22" s="60" t="e">
        <f t="shared" ref="C22:AY22" si="3">ROUNDUP(C10*0.85,)</f>
        <v>#REF!</v>
      </c>
      <c r="D22" s="60" t="e">
        <f t="shared" si="3"/>
        <v>#REF!</v>
      </c>
      <c r="E22" s="60" t="e">
        <f t="shared" si="3"/>
        <v>#REF!</v>
      </c>
      <c r="F22" s="60" t="e">
        <f t="shared" si="3"/>
        <v>#REF!</v>
      </c>
      <c r="G22" s="60" t="e">
        <f t="shared" si="3"/>
        <v>#REF!</v>
      </c>
      <c r="H22" s="60" t="e">
        <f t="shared" si="3"/>
        <v>#REF!</v>
      </c>
      <c r="I22" s="60" t="e">
        <f t="shared" si="3"/>
        <v>#REF!</v>
      </c>
      <c r="J22" s="60" t="e">
        <f t="shared" si="3"/>
        <v>#REF!</v>
      </c>
      <c r="K22" s="60" t="e">
        <f t="shared" si="3"/>
        <v>#REF!</v>
      </c>
      <c r="L22" s="60" t="e">
        <f t="shared" si="3"/>
        <v>#REF!</v>
      </c>
      <c r="M22" s="60" t="e">
        <f t="shared" si="3"/>
        <v>#REF!</v>
      </c>
      <c r="N22" s="60" t="e">
        <f t="shared" si="3"/>
        <v>#REF!</v>
      </c>
      <c r="O22" s="60" t="e">
        <f t="shared" si="3"/>
        <v>#REF!</v>
      </c>
      <c r="P22" s="60" t="e">
        <f t="shared" si="3"/>
        <v>#REF!</v>
      </c>
      <c r="Q22" s="60" t="e">
        <f t="shared" si="3"/>
        <v>#REF!</v>
      </c>
      <c r="R22" s="60" t="e">
        <f t="shared" si="3"/>
        <v>#REF!</v>
      </c>
      <c r="S22" s="60" t="e">
        <f t="shared" si="3"/>
        <v>#REF!</v>
      </c>
      <c r="T22" s="60" t="e">
        <f t="shared" si="3"/>
        <v>#REF!</v>
      </c>
      <c r="U22" s="60" t="e">
        <f t="shared" si="3"/>
        <v>#REF!</v>
      </c>
      <c r="V22" s="60" t="e">
        <f t="shared" si="3"/>
        <v>#REF!</v>
      </c>
      <c r="W22" s="60" t="e">
        <f t="shared" si="3"/>
        <v>#REF!</v>
      </c>
      <c r="X22" s="60" t="e">
        <f t="shared" si="3"/>
        <v>#REF!</v>
      </c>
      <c r="Y22" s="60" t="e">
        <f t="shared" si="3"/>
        <v>#REF!</v>
      </c>
      <c r="Z22" s="60" t="e">
        <f t="shared" si="3"/>
        <v>#REF!</v>
      </c>
      <c r="AA22" s="60" t="e">
        <f t="shared" si="3"/>
        <v>#REF!</v>
      </c>
      <c r="AB22" s="60" t="e">
        <f t="shared" si="3"/>
        <v>#REF!</v>
      </c>
      <c r="AC22" s="60" t="e">
        <f t="shared" si="3"/>
        <v>#REF!</v>
      </c>
      <c r="AD22" s="60" t="e">
        <f t="shared" si="3"/>
        <v>#REF!</v>
      </c>
      <c r="AE22" s="60" t="e">
        <f t="shared" si="3"/>
        <v>#REF!</v>
      </c>
      <c r="AF22" s="60" t="e">
        <f t="shared" si="3"/>
        <v>#REF!</v>
      </c>
      <c r="AG22" s="60" t="e">
        <f t="shared" si="3"/>
        <v>#REF!</v>
      </c>
      <c r="AH22" s="60" t="e">
        <f t="shared" si="3"/>
        <v>#REF!</v>
      </c>
      <c r="AI22" s="60" t="e">
        <f t="shared" si="3"/>
        <v>#REF!</v>
      </c>
      <c r="AJ22" s="60" t="e">
        <f t="shared" si="3"/>
        <v>#REF!</v>
      </c>
      <c r="AK22" s="60" t="e">
        <f t="shared" si="3"/>
        <v>#REF!</v>
      </c>
      <c r="AL22" s="60" t="e">
        <f t="shared" si="3"/>
        <v>#REF!</v>
      </c>
      <c r="AM22" s="60" t="e">
        <f t="shared" si="3"/>
        <v>#REF!</v>
      </c>
      <c r="AN22" s="60" t="e">
        <f t="shared" si="3"/>
        <v>#REF!</v>
      </c>
      <c r="AO22" s="60" t="e">
        <f t="shared" si="3"/>
        <v>#REF!</v>
      </c>
      <c r="AP22" s="60" t="e">
        <f t="shared" si="3"/>
        <v>#REF!</v>
      </c>
      <c r="AQ22" s="60" t="e">
        <f t="shared" si="3"/>
        <v>#REF!</v>
      </c>
      <c r="AR22" s="60" t="e">
        <f t="shared" si="3"/>
        <v>#REF!</v>
      </c>
      <c r="AS22" s="60" t="e">
        <f t="shared" si="3"/>
        <v>#REF!</v>
      </c>
      <c r="AT22" s="60" t="e">
        <f t="shared" si="3"/>
        <v>#REF!</v>
      </c>
      <c r="AU22" s="60" t="e">
        <f t="shared" si="3"/>
        <v>#REF!</v>
      </c>
      <c r="AV22" s="60" t="e">
        <f t="shared" si="3"/>
        <v>#REF!</v>
      </c>
      <c r="AW22" s="60" t="e">
        <f t="shared" si="3"/>
        <v>#REF!</v>
      </c>
      <c r="AX22" s="60" t="e">
        <f t="shared" si="3"/>
        <v>#REF!</v>
      </c>
      <c r="AY22" s="60" t="e">
        <f t="shared" si="3"/>
        <v>#REF!</v>
      </c>
    </row>
    <row r="23" spans="1:51" x14ac:dyDescent="0.2">
      <c r="A23" s="16" t="s">
        <v>9</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row>
    <row r="24" spans="1:51" x14ac:dyDescent="0.2">
      <c r="A24" s="16">
        <v>1</v>
      </c>
      <c r="B24" s="60" t="e">
        <f t="shared" si="2"/>
        <v>#REF!</v>
      </c>
      <c r="C24" s="60" t="e">
        <f t="shared" ref="C24:AY24" si="4">ROUNDUP(C12*0.85,)</f>
        <v>#REF!</v>
      </c>
      <c r="D24" s="60" t="e">
        <f t="shared" si="4"/>
        <v>#REF!</v>
      </c>
      <c r="E24" s="60" t="e">
        <f t="shared" si="4"/>
        <v>#REF!</v>
      </c>
      <c r="F24" s="60" t="e">
        <f t="shared" si="4"/>
        <v>#REF!</v>
      </c>
      <c r="G24" s="60" t="e">
        <f t="shared" si="4"/>
        <v>#REF!</v>
      </c>
      <c r="H24" s="60" t="e">
        <f t="shared" si="4"/>
        <v>#REF!</v>
      </c>
      <c r="I24" s="60" t="e">
        <f t="shared" si="4"/>
        <v>#REF!</v>
      </c>
      <c r="J24" s="60" t="e">
        <f t="shared" si="4"/>
        <v>#REF!</v>
      </c>
      <c r="K24" s="60" t="e">
        <f t="shared" si="4"/>
        <v>#REF!</v>
      </c>
      <c r="L24" s="60" t="e">
        <f t="shared" si="4"/>
        <v>#REF!</v>
      </c>
      <c r="M24" s="60" t="e">
        <f t="shared" si="4"/>
        <v>#REF!</v>
      </c>
      <c r="N24" s="60" t="e">
        <f t="shared" si="4"/>
        <v>#REF!</v>
      </c>
      <c r="O24" s="60" t="e">
        <f t="shared" si="4"/>
        <v>#REF!</v>
      </c>
      <c r="P24" s="60" t="e">
        <f t="shared" si="4"/>
        <v>#REF!</v>
      </c>
      <c r="Q24" s="60" t="e">
        <f t="shared" si="4"/>
        <v>#REF!</v>
      </c>
      <c r="R24" s="60" t="e">
        <f t="shared" si="4"/>
        <v>#REF!</v>
      </c>
      <c r="S24" s="60" t="e">
        <f t="shared" si="4"/>
        <v>#REF!</v>
      </c>
      <c r="T24" s="60" t="e">
        <f t="shared" si="4"/>
        <v>#REF!</v>
      </c>
      <c r="U24" s="60" t="e">
        <f t="shared" si="4"/>
        <v>#REF!</v>
      </c>
      <c r="V24" s="60" t="e">
        <f t="shared" si="4"/>
        <v>#REF!</v>
      </c>
      <c r="W24" s="60" t="e">
        <f t="shared" si="4"/>
        <v>#REF!</v>
      </c>
      <c r="X24" s="60" t="e">
        <f t="shared" si="4"/>
        <v>#REF!</v>
      </c>
      <c r="Y24" s="60" t="e">
        <f t="shared" si="4"/>
        <v>#REF!</v>
      </c>
      <c r="Z24" s="60" t="e">
        <f t="shared" si="4"/>
        <v>#REF!</v>
      </c>
      <c r="AA24" s="60" t="e">
        <f t="shared" si="4"/>
        <v>#REF!</v>
      </c>
      <c r="AB24" s="60" t="e">
        <f t="shared" si="4"/>
        <v>#REF!</v>
      </c>
      <c r="AC24" s="60" t="e">
        <f t="shared" si="4"/>
        <v>#REF!</v>
      </c>
      <c r="AD24" s="60" t="e">
        <f t="shared" si="4"/>
        <v>#REF!</v>
      </c>
      <c r="AE24" s="60" t="e">
        <f t="shared" si="4"/>
        <v>#REF!</v>
      </c>
      <c r="AF24" s="60" t="e">
        <f t="shared" si="4"/>
        <v>#REF!</v>
      </c>
      <c r="AG24" s="60" t="e">
        <f t="shared" si="4"/>
        <v>#REF!</v>
      </c>
      <c r="AH24" s="60" t="e">
        <f t="shared" si="4"/>
        <v>#REF!</v>
      </c>
      <c r="AI24" s="60" t="e">
        <f t="shared" si="4"/>
        <v>#REF!</v>
      </c>
      <c r="AJ24" s="60" t="e">
        <f t="shared" si="4"/>
        <v>#REF!</v>
      </c>
      <c r="AK24" s="60" t="e">
        <f t="shared" si="4"/>
        <v>#REF!</v>
      </c>
      <c r="AL24" s="60" t="e">
        <f t="shared" si="4"/>
        <v>#REF!</v>
      </c>
      <c r="AM24" s="60" t="e">
        <f t="shared" si="4"/>
        <v>#REF!</v>
      </c>
      <c r="AN24" s="60" t="e">
        <f t="shared" si="4"/>
        <v>#REF!</v>
      </c>
      <c r="AO24" s="60" t="e">
        <f t="shared" si="4"/>
        <v>#REF!</v>
      </c>
      <c r="AP24" s="60" t="e">
        <f t="shared" si="4"/>
        <v>#REF!</v>
      </c>
      <c r="AQ24" s="60" t="e">
        <f t="shared" si="4"/>
        <v>#REF!</v>
      </c>
      <c r="AR24" s="60" t="e">
        <f t="shared" si="4"/>
        <v>#REF!</v>
      </c>
      <c r="AS24" s="60" t="e">
        <f t="shared" si="4"/>
        <v>#REF!</v>
      </c>
      <c r="AT24" s="60" t="e">
        <f t="shared" si="4"/>
        <v>#REF!</v>
      </c>
      <c r="AU24" s="60" t="e">
        <f t="shared" si="4"/>
        <v>#REF!</v>
      </c>
      <c r="AV24" s="60" t="e">
        <f t="shared" si="4"/>
        <v>#REF!</v>
      </c>
      <c r="AW24" s="60" t="e">
        <f t="shared" si="4"/>
        <v>#REF!</v>
      </c>
      <c r="AX24" s="60" t="e">
        <f t="shared" si="4"/>
        <v>#REF!</v>
      </c>
      <c r="AY24" s="60" t="e">
        <f t="shared" si="4"/>
        <v>#REF!</v>
      </c>
    </row>
    <row r="25" spans="1:51" x14ac:dyDescent="0.2">
      <c r="A25" s="16" t="s">
        <v>13</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row>
    <row r="26" spans="1:51" x14ac:dyDescent="0.2">
      <c r="A26" s="16">
        <v>1</v>
      </c>
      <c r="B26" s="60" t="e">
        <f t="shared" si="2"/>
        <v>#REF!</v>
      </c>
      <c r="C26" s="60" t="e">
        <f t="shared" ref="C26:AY26" si="5">ROUNDUP(C14*0.85,)</f>
        <v>#REF!</v>
      </c>
      <c r="D26" s="60" t="e">
        <f t="shared" si="5"/>
        <v>#REF!</v>
      </c>
      <c r="E26" s="60" t="e">
        <f t="shared" si="5"/>
        <v>#REF!</v>
      </c>
      <c r="F26" s="60" t="e">
        <f t="shared" si="5"/>
        <v>#REF!</v>
      </c>
      <c r="G26" s="60" t="e">
        <f t="shared" si="5"/>
        <v>#REF!</v>
      </c>
      <c r="H26" s="60" t="e">
        <f t="shared" si="5"/>
        <v>#REF!</v>
      </c>
      <c r="I26" s="60" t="e">
        <f t="shared" si="5"/>
        <v>#REF!</v>
      </c>
      <c r="J26" s="60" t="e">
        <f t="shared" si="5"/>
        <v>#REF!</v>
      </c>
      <c r="K26" s="60" t="e">
        <f t="shared" si="5"/>
        <v>#REF!</v>
      </c>
      <c r="L26" s="60" t="e">
        <f t="shared" si="5"/>
        <v>#REF!</v>
      </c>
      <c r="M26" s="60" t="e">
        <f t="shared" si="5"/>
        <v>#REF!</v>
      </c>
      <c r="N26" s="60" t="e">
        <f t="shared" si="5"/>
        <v>#REF!</v>
      </c>
      <c r="O26" s="60" t="e">
        <f t="shared" si="5"/>
        <v>#REF!</v>
      </c>
      <c r="P26" s="60" t="e">
        <f t="shared" si="5"/>
        <v>#REF!</v>
      </c>
      <c r="Q26" s="60" t="e">
        <f t="shared" si="5"/>
        <v>#REF!</v>
      </c>
      <c r="R26" s="60" t="e">
        <f t="shared" si="5"/>
        <v>#REF!</v>
      </c>
      <c r="S26" s="60" t="e">
        <f t="shared" si="5"/>
        <v>#REF!</v>
      </c>
      <c r="T26" s="60" t="e">
        <f t="shared" si="5"/>
        <v>#REF!</v>
      </c>
      <c r="U26" s="60" t="e">
        <f t="shared" si="5"/>
        <v>#REF!</v>
      </c>
      <c r="V26" s="60" t="e">
        <f t="shared" si="5"/>
        <v>#REF!</v>
      </c>
      <c r="W26" s="60" t="e">
        <f t="shared" si="5"/>
        <v>#REF!</v>
      </c>
      <c r="X26" s="60" t="e">
        <f t="shared" si="5"/>
        <v>#REF!</v>
      </c>
      <c r="Y26" s="60" t="e">
        <f t="shared" si="5"/>
        <v>#REF!</v>
      </c>
      <c r="Z26" s="60" t="e">
        <f t="shared" si="5"/>
        <v>#REF!</v>
      </c>
      <c r="AA26" s="60" t="e">
        <f t="shared" si="5"/>
        <v>#REF!</v>
      </c>
      <c r="AB26" s="60" t="e">
        <f t="shared" si="5"/>
        <v>#REF!</v>
      </c>
      <c r="AC26" s="60" t="e">
        <f t="shared" si="5"/>
        <v>#REF!</v>
      </c>
      <c r="AD26" s="60" t="e">
        <f t="shared" si="5"/>
        <v>#REF!</v>
      </c>
      <c r="AE26" s="60" t="e">
        <f t="shared" si="5"/>
        <v>#REF!</v>
      </c>
      <c r="AF26" s="60" t="e">
        <f t="shared" si="5"/>
        <v>#REF!</v>
      </c>
      <c r="AG26" s="60" t="e">
        <f t="shared" si="5"/>
        <v>#REF!</v>
      </c>
      <c r="AH26" s="60" t="e">
        <f t="shared" si="5"/>
        <v>#REF!</v>
      </c>
      <c r="AI26" s="60" t="e">
        <f t="shared" si="5"/>
        <v>#REF!</v>
      </c>
      <c r="AJ26" s="60" t="e">
        <f t="shared" si="5"/>
        <v>#REF!</v>
      </c>
      <c r="AK26" s="60" t="e">
        <f t="shared" si="5"/>
        <v>#REF!</v>
      </c>
      <c r="AL26" s="60" t="e">
        <f t="shared" si="5"/>
        <v>#REF!</v>
      </c>
      <c r="AM26" s="60" t="e">
        <f t="shared" si="5"/>
        <v>#REF!</v>
      </c>
      <c r="AN26" s="60" t="e">
        <f t="shared" si="5"/>
        <v>#REF!</v>
      </c>
      <c r="AO26" s="60" t="e">
        <f t="shared" si="5"/>
        <v>#REF!</v>
      </c>
      <c r="AP26" s="60" t="e">
        <f t="shared" si="5"/>
        <v>#REF!</v>
      </c>
      <c r="AQ26" s="60" t="e">
        <f t="shared" si="5"/>
        <v>#REF!</v>
      </c>
      <c r="AR26" s="60" t="e">
        <f t="shared" si="5"/>
        <v>#REF!</v>
      </c>
      <c r="AS26" s="60" t="e">
        <f t="shared" si="5"/>
        <v>#REF!</v>
      </c>
      <c r="AT26" s="60" t="e">
        <f t="shared" si="5"/>
        <v>#REF!</v>
      </c>
      <c r="AU26" s="60" t="e">
        <f t="shared" si="5"/>
        <v>#REF!</v>
      </c>
      <c r="AV26" s="60" t="e">
        <f t="shared" si="5"/>
        <v>#REF!</v>
      </c>
      <c r="AW26" s="60" t="e">
        <f t="shared" si="5"/>
        <v>#REF!</v>
      </c>
      <c r="AX26" s="60" t="e">
        <f t="shared" si="5"/>
        <v>#REF!</v>
      </c>
      <c r="AY26" s="60" t="e">
        <f t="shared" si="5"/>
        <v>#REF!</v>
      </c>
    </row>
    <row r="27" spans="1:51" x14ac:dyDescent="0.2">
      <c r="A27" s="1"/>
    </row>
    <row r="28" spans="1:51" x14ac:dyDescent="0.2">
      <c r="A28" s="45" t="s">
        <v>3</v>
      </c>
    </row>
    <row r="29" spans="1:51" x14ac:dyDescent="0.2">
      <c r="A29" s="15" t="s">
        <v>4</v>
      </c>
    </row>
    <row r="30" spans="1:51" x14ac:dyDescent="0.2">
      <c r="A30" s="15" t="s">
        <v>5</v>
      </c>
    </row>
    <row r="31" spans="1:51" x14ac:dyDescent="0.2">
      <c r="A31" s="15" t="s">
        <v>6</v>
      </c>
    </row>
    <row r="32" spans="1:51" x14ac:dyDescent="0.2">
      <c r="A32" s="90" t="s">
        <v>70</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1"/>
    </row>
    <row r="16" spans="1:3" x14ac:dyDescent="0.2">
      <c r="A16" s="45" t="s">
        <v>3</v>
      </c>
    </row>
    <row r="17" spans="1:1" x14ac:dyDescent="0.2">
      <c r="A17" s="15" t="s">
        <v>4</v>
      </c>
    </row>
    <row r="18" spans="1:1" x14ac:dyDescent="0.2">
      <c r="A18" s="15" t="s">
        <v>5</v>
      </c>
    </row>
    <row r="19" spans="1:1" x14ac:dyDescent="0.2">
      <c r="A19" s="15" t="s">
        <v>6</v>
      </c>
    </row>
    <row r="20" spans="1:1" x14ac:dyDescent="0.2">
      <c r="A20" s="42" t="s">
        <v>75</v>
      </c>
    </row>
    <row r="21" spans="1:1" x14ac:dyDescent="0.2">
      <c r="A21" s="15"/>
    </row>
    <row r="22" spans="1:1" x14ac:dyDescent="0.2">
      <c r="A22" s="43" t="s">
        <v>8</v>
      </c>
    </row>
    <row r="23" spans="1:1" ht="73.5" customHeight="1" x14ac:dyDescent="0.2">
      <c r="A23" s="44" t="s">
        <v>19</v>
      </c>
    </row>
    <row r="24" spans="1:1" ht="14.25" x14ac:dyDescent="0.2">
      <c r="A24" s="78"/>
    </row>
  </sheetData>
  <pageMargins left="0.7" right="0.7" top="0.75" bottom="0.75" header="0.3" footer="0.3"/>
  <pageSetup paperSize="9" orientation="portrait" horizontalDpi="4294967295"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14</v>
      </c>
    </row>
    <row r="2" spans="1:3" ht="11.45" customHeight="1" x14ac:dyDescent="0.2">
      <c r="A2" s="19"/>
    </row>
    <row r="3" spans="1:3" ht="11.45" customHeight="1" x14ac:dyDescent="0.2">
      <c r="A3" s="76" t="s">
        <v>48</v>
      </c>
    </row>
    <row r="4" spans="1:3" ht="11.25" customHeight="1" x14ac:dyDescent="0.2">
      <c r="A4" s="51"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12</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13</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11.45" customHeight="1" x14ac:dyDescent="0.2">
      <c r="A20" s="24"/>
      <c r="B20" s="30"/>
      <c r="C20" s="30"/>
    </row>
    <row r="21" spans="1:3" ht="11.45" customHeight="1" x14ac:dyDescent="0.2">
      <c r="A21" s="24"/>
      <c r="B21" s="30"/>
      <c r="C21" s="30"/>
    </row>
    <row r="22" spans="1:3" ht="145.9" customHeight="1" x14ac:dyDescent="0.2">
      <c r="A22" s="77" t="s">
        <v>28</v>
      </c>
    </row>
    <row r="23" spans="1:3" ht="11.45" customHeight="1" thickBot="1" x14ac:dyDescent="0.25">
      <c r="A23" s="63" t="s">
        <v>18</v>
      </c>
    </row>
    <row r="24" spans="1:3" ht="11.45" customHeight="1" thickBot="1" x14ac:dyDescent="0.25">
      <c r="A24" s="64" t="s">
        <v>29</v>
      </c>
    </row>
    <row r="25" spans="1:3" x14ac:dyDescent="0.2">
      <c r="A25" s="65" t="s">
        <v>30</v>
      </c>
    </row>
    <row r="26" spans="1:3" x14ac:dyDescent="0.2">
      <c r="A26" s="24"/>
    </row>
    <row r="27" spans="1:3" x14ac:dyDescent="0.2">
      <c r="A27" s="36" t="s">
        <v>3</v>
      </c>
    </row>
    <row r="28" spans="1:3" x14ac:dyDescent="0.2">
      <c r="A28" s="20" t="s">
        <v>4</v>
      </c>
    </row>
    <row r="29" spans="1:3" x14ac:dyDescent="0.2">
      <c r="A29" s="20" t="s">
        <v>5</v>
      </c>
    </row>
    <row r="30" spans="1:3" ht="24" x14ac:dyDescent="0.2">
      <c r="A30" s="21" t="s">
        <v>6</v>
      </c>
    </row>
    <row r="31" spans="1:3" ht="12.6" customHeight="1" x14ac:dyDescent="0.2">
      <c r="A31" s="20" t="s">
        <v>7</v>
      </c>
    </row>
    <row r="32" spans="1:3" ht="24" x14ac:dyDescent="0.2">
      <c r="A32" s="66" t="s">
        <v>31</v>
      </c>
    </row>
    <row r="34" spans="1:1" ht="25.5" x14ac:dyDescent="0.2">
      <c r="A34" s="67" t="s">
        <v>49</v>
      </c>
    </row>
    <row r="35" spans="1:1" ht="52.5" x14ac:dyDescent="0.2">
      <c r="A35" s="68" t="s">
        <v>32</v>
      </c>
    </row>
    <row r="36" spans="1:1" ht="31.5" x14ac:dyDescent="0.2">
      <c r="A36" s="68" t="s">
        <v>33</v>
      </c>
    </row>
    <row r="37" spans="1:1" ht="52.5" x14ac:dyDescent="0.2">
      <c r="A37" s="68" t="s">
        <v>34</v>
      </c>
    </row>
    <row r="38" spans="1:1" ht="31.5" hidden="1" x14ac:dyDescent="0.2">
      <c r="A38" s="68" t="s">
        <v>35</v>
      </c>
    </row>
    <row r="39" spans="1:1" ht="63" x14ac:dyDescent="0.2">
      <c r="A39" s="68" t="s">
        <v>36</v>
      </c>
    </row>
    <row r="40" spans="1:1" ht="31.5" x14ac:dyDescent="0.2">
      <c r="A40" s="68" t="s">
        <v>37</v>
      </c>
    </row>
    <row r="41" spans="1:1" ht="31.5" x14ac:dyDescent="0.2">
      <c r="A41" s="68" t="s">
        <v>38</v>
      </c>
    </row>
    <row r="42" spans="1:1" ht="31.5" x14ac:dyDescent="0.2">
      <c r="A42" s="68" t="s">
        <v>39</v>
      </c>
    </row>
    <row r="43" spans="1:1" ht="42" x14ac:dyDescent="0.2">
      <c r="A43" s="68" t="s">
        <v>40</v>
      </c>
    </row>
    <row r="44" spans="1:1" ht="31.5" x14ac:dyDescent="0.2">
      <c r="A44" s="68" t="s">
        <v>41</v>
      </c>
    </row>
    <row r="45" spans="1:1" x14ac:dyDescent="0.2">
      <c r="A45" s="69"/>
    </row>
    <row r="46" spans="1:1" ht="31.5" x14ac:dyDescent="0.2">
      <c r="A46" s="70" t="s">
        <v>42</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Normal="100" workbookViewId="0">
      <pane xSplit="1" topLeftCell="B1" activePane="topRight" state="frozen"/>
      <selection pane="topRight" activeCell="A26" sqref="A2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79" t="s">
        <v>24</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ROUNDUP(B8*0.85,)</f>
        <v>#REF!</v>
      </c>
      <c r="C24" s="29" t="e">
        <f t="shared" si="2"/>
        <v>#REF!</v>
      </c>
    </row>
    <row r="25" spans="1:3" ht="11.45" customHeight="1" x14ac:dyDescent="0.2">
      <c r="A25" s="3">
        <v>2</v>
      </c>
      <c r="B25" s="29" t="e">
        <f t="shared" ref="B25:C25" si="3">ROUNDUP(B9*0.85,)</f>
        <v>#REF!</v>
      </c>
      <c r="C25" s="29" t="e">
        <f t="shared" si="3"/>
        <v>#REF!</v>
      </c>
    </row>
    <row r="26" spans="1:3" ht="11.45" customHeight="1" x14ac:dyDescent="0.2">
      <c r="A26" s="5" t="s">
        <v>86</v>
      </c>
      <c r="B26" s="29"/>
      <c r="C26" s="29"/>
    </row>
    <row r="27" spans="1:3" ht="11.45" customHeight="1" x14ac:dyDescent="0.2">
      <c r="A27" s="3">
        <v>1</v>
      </c>
      <c r="B27" s="29" t="e">
        <f t="shared" ref="B27:C27" si="4">ROUNDUP(B11*0.85,)</f>
        <v>#REF!</v>
      </c>
      <c r="C27" s="29" t="e">
        <f t="shared" si="4"/>
        <v>#REF!</v>
      </c>
    </row>
    <row r="28" spans="1:3" ht="11.45" customHeight="1" x14ac:dyDescent="0.2">
      <c r="A28" s="3">
        <v>2</v>
      </c>
      <c r="B28" s="29" t="e">
        <f t="shared" ref="B28:C28" si="5">ROUNDUP(B12*0.85,)</f>
        <v>#REF!</v>
      </c>
      <c r="C28" s="29" t="e">
        <f t="shared" si="5"/>
        <v>#REF!</v>
      </c>
    </row>
    <row r="29" spans="1:3" ht="11.45" customHeight="1" x14ac:dyDescent="0.2">
      <c r="A29" s="4" t="s">
        <v>9</v>
      </c>
      <c r="B29" s="29"/>
      <c r="C29" s="29"/>
    </row>
    <row r="30" spans="1:3" ht="11.45" customHeight="1" x14ac:dyDescent="0.2">
      <c r="A30" s="3">
        <v>1</v>
      </c>
      <c r="B30" s="29" t="e">
        <f t="shared" ref="B30:C30" si="6">ROUNDUP(B14*0.85,)</f>
        <v>#REF!</v>
      </c>
      <c r="C30" s="29" t="e">
        <f t="shared" si="6"/>
        <v>#REF!</v>
      </c>
    </row>
    <row r="31" spans="1:3" ht="11.45" customHeight="1" x14ac:dyDescent="0.2">
      <c r="A31" s="3">
        <v>2</v>
      </c>
      <c r="B31" s="29" t="e">
        <f t="shared" ref="B31:C31" si="7">ROUNDUP(B15*0.85,)</f>
        <v>#REF!</v>
      </c>
      <c r="C31" s="29" t="e">
        <f t="shared" si="7"/>
        <v>#REF!</v>
      </c>
    </row>
    <row r="32" spans="1:3" ht="11.45" customHeight="1" x14ac:dyDescent="0.2">
      <c r="A32" s="2" t="s">
        <v>13</v>
      </c>
      <c r="B32" s="29"/>
      <c r="C32" s="29"/>
    </row>
    <row r="33" spans="1:3" ht="11.45" customHeight="1" x14ac:dyDescent="0.2">
      <c r="A33" s="3">
        <v>1</v>
      </c>
      <c r="B33" s="29" t="e">
        <f t="shared" ref="B33:C33" si="8">ROUNDUP(B17*0.85,)</f>
        <v>#REF!</v>
      </c>
      <c r="C33" s="29" t="e">
        <f t="shared" si="8"/>
        <v>#REF!</v>
      </c>
    </row>
    <row r="34" spans="1:3" ht="11.45" customHeight="1" x14ac:dyDescent="0.2">
      <c r="A34" s="3">
        <v>2</v>
      </c>
      <c r="B34" s="29" t="e">
        <f t="shared" ref="B34:C34" si="9">ROUNDUP(B18*0.85,)</f>
        <v>#REF!</v>
      </c>
      <c r="C34" s="29" t="e">
        <f t="shared" si="9"/>
        <v>#REF!</v>
      </c>
    </row>
    <row r="35" spans="1:3" ht="11.45" customHeight="1" x14ac:dyDescent="0.2">
      <c r="A35" s="24"/>
    </row>
    <row r="36" spans="1:3" ht="11.45" customHeight="1" x14ac:dyDescent="0.2">
      <c r="A36" s="24"/>
    </row>
    <row r="37" spans="1:3" ht="145.9" customHeight="1" x14ac:dyDescent="0.2">
      <c r="A37" s="77" t="s">
        <v>84</v>
      </c>
    </row>
    <row r="38" spans="1:3" ht="11.45" customHeight="1" x14ac:dyDescent="0.2">
      <c r="A38" s="80" t="s">
        <v>18</v>
      </c>
    </row>
    <row r="39" spans="1:3" ht="11.45" customHeight="1" x14ac:dyDescent="0.2">
      <c r="A39" s="81" t="s">
        <v>52</v>
      </c>
    </row>
    <row r="40" spans="1:3" x14ac:dyDescent="0.2">
      <c r="A40" s="81" t="s">
        <v>53</v>
      </c>
    </row>
    <row r="41" spans="1:3" x14ac:dyDescent="0.2">
      <c r="A41" s="24"/>
    </row>
    <row r="42" spans="1:3" x14ac:dyDescent="0.2">
      <c r="A42" s="80" t="s">
        <v>3</v>
      </c>
    </row>
    <row r="43" spans="1:3" x14ac:dyDescent="0.2">
      <c r="A43" s="20" t="s">
        <v>4</v>
      </c>
    </row>
    <row r="44" spans="1:3" x14ac:dyDescent="0.2">
      <c r="A44" s="20" t="s">
        <v>5</v>
      </c>
    </row>
    <row r="45" spans="1:3" ht="24" x14ac:dyDescent="0.2">
      <c r="A45" s="21" t="s">
        <v>6</v>
      </c>
    </row>
    <row r="46" spans="1:3" ht="12.6" customHeight="1" x14ac:dyDescent="0.2">
      <c r="A46" s="90" t="s">
        <v>75</v>
      </c>
    </row>
    <row r="47" spans="1:3" x14ac:dyDescent="0.2">
      <c r="A47" s="82" t="s">
        <v>54</v>
      </c>
    </row>
    <row r="48" spans="1:3" x14ac:dyDescent="0.2">
      <c r="A48" s="82"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21" x14ac:dyDescent="0.2">
      <c r="A59" s="92" t="s">
        <v>73</v>
      </c>
    </row>
    <row r="60" spans="1:1" ht="31.5" x14ac:dyDescent="0.2">
      <c r="A60" s="84"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9"/>
  <sheetViews>
    <sheetView topLeftCell="A25"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26" width="9.85546875" style="1" bestFit="1" customWidth="1"/>
    <col min="27" max="16384" width="8.5703125" style="1"/>
  </cols>
  <sheetData>
    <row r="1" spans="1:26" ht="11.45" customHeight="1" x14ac:dyDescent="0.2">
      <c r="A1" s="9" t="s">
        <v>14</v>
      </c>
    </row>
    <row r="2" spans="1:26" ht="11.45" customHeight="1" x14ac:dyDescent="0.2">
      <c r="A2" s="19"/>
    </row>
    <row r="3" spans="1:26" ht="11.45" customHeight="1" x14ac:dyDescent="0.2">
      <c r="A3" s="79" t="s">
        <v>51</v>
      </c>
    </row>
    <row r="4" spans="1:26" ht="11.25" customHeight="1" x14ac:dyDescent="0.2">
      <c r="A4" s="79" t="s">
        <v>1</v>
      </c>
    </row>
    <row r="5" spans="1:26"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row>
    <row r="6" spans="1:26"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row>
    <row r="7" spans="1:26" ht="11.45" customHeight="1" x14ac:dyDescent="0.2">
      <c r="A7" s="11" t="s">
        <v>11</v>
      </c>
    </row>
    <row r="8" spans="1:26"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row>
    <row r="9" spans="1:26"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row>
    <row r="10" spans="1:26"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row>
    <row r="12" spans="1:26"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row>
    <row r="13" spans="1:26"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row>
    <row r="15" spans="1:26"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row>
    <row r="16" spans="1:26"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row>
    <row r="18" spans="1:26"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row>
    <row r="19" spans="1:26"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1.45" customHeight="1" x14ac:dyDescent="0.2">
      <c r="A20" s="79" t="s">
        <v>24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24.6" customHeight="1" x14ac:dyDescent="0.2">
      <c r="A21" s="8" t="s">
        <v>0</v>
      </c>
      <c r="B21" s="47" t="e">
        <f t="shared" ref="B21:Z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row>
    <row r="22" spans="1:26"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row>
    <row r="23" spans="1:26" ht="11.45" customHeight="1" x14ac:dyDescent="0.2">
      <c r="A23" s="11" t="s">
        <v>11</v>
      </c>
    </row>
    <row r="24" spans="1:26" ht="11.45" customHeight="1" x14ac:dyDescent="0.2">
      <c r="A24" s="3">
        <v>1</v>
      </c>
      <c r="B24" s="29" t="e">
        <f>ROUNDUP(B8*0.85,)+25</f>
        <v>#REF!</v>
      </c>
      <c r="C24" s="29" t="e">
        <f t="shared" ref="C24:Z33" si="1">ROUNDUP(C8*0.85,)+25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row>
    <row r="25" spans="1:26" ht="11.45" customHeight="1" x14ac:dyDescent="0.2">
      <c r="A25" s="3">
        <v>2</v>
      </c>
      <c r="B25" s="29" t="e">
        <f t="shared" ref="B25:Q33" si="2">ROUNDUP(B9*0.85,)+25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row>
    <row r="26" spans="1:26"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row>
    <row r="28" spans="1:26"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row>
    <row r="29" spans="1:26"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row>
    <row r="31" spans="1:26"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row>
    <row r="32" spans="1:26"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c r="Z33" s="29" t="e">
        <f t="shared" si="1"/>
        <v>#REF!</v>
      </c>
    </row>
    <row r="34" spans="1:26" ht="11.45" customHeight="1" x14ac:dyDescent="0.2">
      <c r="A34" s="3">
        <v>2</v>
      </c>
      <c r="B34" s="29" t="e">
        <f>ROUNDUP(B18*0.85,)+25</f>
        <v>#REF!</v>
      </c>
      <c r="C34" s="29" t="e">
        <f t="shared" ref="C34:Z34" si="3">ROUNDUP(C18*0.85,)+25</f>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row>
    <row r="35" spans="1:26" ht="11.45" customHeight="1" x14ac:dyDescent="0.2">
      <c r="A35" s="24"/>
    </row>
    <row r="36" spans="1:26" ht="11.45" customHeight="1" x14ac:dyDescent="0.2">
      <c r="A36" s="24"/>
    </row>
    <row r="37" spans="1:26" ht="145.9" customHeight="1" x14ac:dyDescent="0.2">
      <c r="A37" s="77" t="s">
        <v>72</v>
      </c>
    </row>
    <row r="38" spans="1:26" ht="11.45" customHeight="1" x14ac:dyDescent="0.2">
      <c r="A38" s="80" t="s">
        <v>18</v>
      </c>
    </row>
    <row r="39" spans="1:26" ht="11.45" customHeight="1" x14ac:dyDescent="0.2">
      <c r="A39" s="81" t="s">
        <v>52</v>
      </c>
    </row>
    <row r="40" spans="1:26" x14ac:dyDescent="0.2">
      <c r="A40" s="81" t="s">
        <v>53</v>
      </c>
    </row>
    <row r="41" spans="1:26" x14ac:dyDescent="0.2">
      <c r="A41" s="24"/>
    </row>
    <row r="42" spans="1:26" x14ac:dyDescent="0.2">
      <c r="A42" s="80" t="s">
        <v>3</v>
      </c>
    </row>
    <row r="43" spans="1:26" x14ac:dyDescent="0.2">
      <c r="A43" s="20" t="s">
        <v>4</v>
      </c>
    </row>
    <row r="44" spans="1:26" x14ac:dyDescent="0.2">
      <c r="A44" s="20" t="s">
        <v>5</v>
      </c>
    </row>
    <row r="45" spans="1:26" ht="24" x14ac:dyDescent="0.2">
      <c r="A45" s="21" t="s">
        <v>6</v>
      </c>
    </row>
    <row r="46" spans="1:26" ht="12.6" customHeight="1" x14ac:dyDescent="0.2">
      <c r="A46" s="90" t="s">
        <v>70</v>
      </c>
    </row>
    <row r="47" spans="1:26" x14ac:dyDescent="0.2">
      <c r="A47" s="82" t="s">
        <v>54</v>
      </c>
    </row>
    <row r="48" spans="1:26" x14ac:dyDescent="0.2">
      <c r="A48" s="86"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31.5" x14ac:dyDescent="0.2">
      <c r="A59" s="84" t="s">
        <v>65</v>
      </c>
    </row>
    <row r="60" spans="1:1" ht="31.5" x14ac:dyDescent="0.2">
      <c r="A60" s="92"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A10" sqref="A10"/>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24"/>
    </row>
    <row r="21" spans="1:3" ht="145.9" customHeight="1" x14ac:dyDescent="0.2">
      <c r="A21" s="77" t="s">
        <v>84</v>
      </c>
    </row>
    <row r="22" spans="1:3" ht="11.45" customHeight="1" x14ac:dyDescent="0.2">
      <c r="A22" s="80" t="s">
        <v>18</v>
      </c>
    </row>
    <row r="23" spans="1:3" ht="11.45" customHeight="1" x14ac:dyDescent="0.2">
      <c r="A23" s="81" t="s">
        <v>52</v>
      </c>
    </row>
    <row r="24" spans="1:3" x14ac:dyDescent="0.2">
      <c r="A24" s="81" t="s">
        <v>53</v>
      </c>
    </row>
    <row r="25" spans="1:3" x14ac:dyDescent="0.2">
      <c r="A25" s="24"/>
    </row>
    <row r="26" spans="1:3" x14ac:dyDescent="0.2">
      <c r="A26" s="80" t="s">
        <v>3</v>
      </c>
    </row>
    <row r="27" spans="1:3" x14ac:dyDescent="0.2">
      <c r="A27" s="20" t="s">
        <v>4</v>
      </c>
    </row>
    <row r="28" spans="1:3" x14ac:dyDescent="0.2">
      <c r="A28" s="20" t="s">
        <v>5</v>
      </c>
    </row>
    <row r="29" spans="1:3" ht="24" x14ac:dyDescent="0.2">
      <c r="A29" s="21" t="s">
        <v>6</v>
      </c>
    </row>
    <row r="30" spans="1:3" ht="12.6" customHeight="1" x14ac:dyDescent="0.2">
      <c r="A30" s="90" t="s">
        <v>75</v>
      </c>
    </row>
    <row r="31" spans="1:3" x14ac:dyDescent="0.2">
      <c r="A31" s="82" t="s">
        <v>54</v>
      </c>
    </row>
    <row r="32" spans="1:3" x14ac:dyDescent="0.2">
      <c r="A32" s="82" t="s">
        <v>66</v>
      </c>
    </row>
    <row r="33" spans="1:1" ht="21" x14ac:dyDescent="0.2">
      <c r="A33" s="83" t="s">
        <v>55</v>
      </c>
    </row>
    <row r="34" spans="1:1" ht="42" x14ac:dyDescent="0.2">
      <c r="A34" s="84" t="s">
        <v>56</v>
      </c>
    </row>
    <row r="35" spans="1:1" ht="31.5" x14ac:dyDescent="0.2">
      <c r="A35" s="84" t="s">
        <v>57</v>
      </c>
    </row>
    <row r="36" spans="1:1" ht="42" x14ac:dyDescent="0.2">
      <c r="A36" s="84" t="s">
        <v>58</v>
      </c>
    </row>
    <row r="37" spans="1:1" ht="42" hidden="1" x14ac:dyDescent="0.2">
      <c r="A37" s="84" t="s">
        <v>59</v>
      </c>
    </row>
    <row r="38" spans="1:1" ht="31.5" x14ac:dyDescent="0.2">
      <c r="A38" s="84" t="s">
        <v>60</v>
      </c>
    </row>
    <row r="39" spans="1:1" ht="21" x14ac:dyDescent="0.2">
      <c r="A39" s="84" t="s">
        <v>61</v>
      </c>
    </row>
    <row r="40" spans="1:1" ht="21" x14ac:dyDescent="0.2">
      <c r="A40" s="84" t="s">
        <v>62</v>
      </c>
    </row>
    <row r="41" spans="1:1" ht="36.75" x14ac:dyDescent="0.2">
      <c r="A41" s="84" t="s">
        <v>63</v>
      </c>
    </row>
    <row r="42" spans="1:1" ht="31.5" x14ac:dyDescent="0.2">
      <c r="A42" s="84" t="s">
        <v>64</v>
      </c>
    </row>
    <row r="43" spans="1:1" ht="21" x14ac:dyDescent="0.2">
      <c r="A43" s="92" t="s">
        <v>73</v>
      </c>
    </row>
    <row r="44" spans="1:1" ht="31.5" x14ac:dyDescent="0.2">
      <c r="A44" s="84" t="s">
        <v>71</v>
      </c>
    </row>
    <row r="45" spans="1:1" ht="31.5" x14ac:dyDescent="0.2">
      <c r="A45" s="70" t="s">
        <v>42</v>
      </c>
    </row>
    <row r="46" spans="1:1" ht="63" x14ac:dyDescent="0.2">
      <c r="A46" s="87" t="s">
        <v>67</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ROUNDUP(B8*0.9,)</f>
        <v>#REF!</v>
      </c>
    </row>
    <row r="25" spans="1:2" ht="11.45" customHeight="1" x14ac:dyDescent="0.2">
      <c r="A25" s="3">
        <v>2</v>
      </c>
      <c r="B25" s="29" t="e">
        <f t="shared" ref="B25" si="3">ROUNDUP(B9*0.9,)</f>
        <v>#REF!</v>
      </c>
    </row>
    <row r="26" spans="1:2" ht="11.45" customHeight="1" x14ac:dyDescent="0.2">
      <c r="A26" s="5" t="s">
        <v>86</v>
      </c>
      <c r="B26" s="29"/>
    </row>
    <row r="27" spans="1:2" ht="11.45" customHeight="1" x14ac:dyDescent="0.2">
      <c r="A27" s="3">
        <v>1</v>
      </c>
      <c r="B27" s="29" t="e">
        <f t="shared" ref="B27" si="4">ROUNDUP(B11*0.9,)</f>
        <v>#REF!</v>
      </c>
    </row>
    <row r="28" spans="1:2" ht="11.45" customHeight="1" x14ac:dyDescent="0.2">
      <c r="A28" s="3">
        <v>2</v>
      </c>
      <c r="B28" s="29" t="e">
        <f t="shared" ref="B28" si="5">ROUNDUP(B12*0.9,)</f>
        <v>#REF!</v>
      </c>
    </row>
    <row r="29" spans="1:2" ht="11.45" customHeight="1" x14ac:dyDescent="0.2">
      <c r="A29" s="4" t="s">
        <v>91</v>
      </c>
      <c r="B29" s="29"/>
    </row>
    <row r="30" spans="1:2" ht="11.45" customHeight="1" x14ac:dyDescent="0.2">
      <c r="A30" s="3">
        <v>1</v>
      </c>
      <c r="B30" s="29" t="e">
        <f t="shared" ref="B30" si="6">ROUNDUP(B14*0.9,)</f>
        <v>#REF!</v>
      </c>
    </row>
    <row r="31" spans="1:2" ht="11.45" customHeight="1" x14ac:dyDescent="0.2">
      <c r="A31" s="3">
        <v>2</v>
      </c>
      <c r="B31" s="29" t="e">
        <f t="shared" ref="B31" si="7">ROUNDUP(B15*0.9,)</f>
        <v>#REF!</v>
      </c>
    </row>
    <row r="32" spans="1:2" ht="11.45" customHeight="1" x14ac:dyDescent="0.2">
      <c r="A32" s="2" t="s">
        <v>92</v>
      </c>
      <c r="B32" s="29"/>
    </row>
    <row r="33" spans="1:2" ht="11.45" customHeight="1" x14ac:dyDescent="0.2">
      <c r="A33" s="3">
        <v>1</v>
      </c>
      <c r="B33" s="29" t="e">
        <f t="shared" ref="B33" si="8">ROUNDUP(B17*0.9,)</f>
        <v>#REF!</v>
      </c>
    </row>
    <row r="34" spans="1:2" ht="11.45" customHeight="1" x14ac:dyDescent="0.2">
      <c r="A34" s="3">
        <v>2</v>
      </c>
      <c r="B34" s="29" t="e">
        <f t="shared" ref="B34" si="9">ROUNDUP(B18*0.9,)</f>
        <v>#REF!</v>
      </c>
    </row>
    <row r="35" spans="1:2" ht="11.45" customHeight="1" x14ac:dyDescent="0.2">
      <c r="A35" s="24"/>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ROUNDUP(B8*0.87,)</f>
        <v>#REF!</v>
      </c>
    </row>
    <row r="25" spans="1:2" ht="11.45" customHeight="1" x14ac:dyDescent="0.2">
      <c r="A25" s="3">
        <v>2</v>
      </c>
      <c r="B25" s="29" t="e">
        <f t="shared" ref="B25" si="3">ROUNDUP(B9*0.87,)</f>
        <v>#REF!</v>
      </c>
    </row>
    <row r="26" spans="1:2" ht="11.45" customHeight="1" x14ac:dyDescent="0.2">
      <c r="A26" s="5" t="s">
        <v>86</v>
      </c>
      <c r="B26" s="29"/>
    </row>
    <row r="27" spans="1:2" ht="11.45" customHeight="1" x14ac:dyDescent="0.2">
      <c r="A27" s="3">
        <v>1</v>
      </c>
      <c r="B27" s="29" t="e">
        <f t="shared" ref="B27" si="4">ROUNDUP(B11*0.87,)</f>
        <v>#REF!</v>
      </c>
    </row>
    <row r="28" spans="1:2" ht="11.45" customHeight="1" x14ac:dyDescent="0.2">
      <c r="A28" s="3">
        <v>2</v>
      </c>
      <c r="B28" s="29" t="e">
        <f t="shared" ref="B28" si="5">ROUNDUP(B12*0.87,)</f>
        <v>#REF!</v>
      </c>
    </row>
    <row r="29" spans="1:2" ht="11.45" customHeight="1" x14ac:dyDescent="0.2">
      <c r="A29" s="4" t="s">
        <v>91</v>
      </c>
      <c r="B29" s="29"/>
    </row>
    <row r="30" spans="1:2" ht="11.45" customHeight="1" x14ac:dyDescent="0.2">
      <c r="A30" s="3">
        <v>1</v>
      </c>
      <c r="B30" s="29" t="e">
        <f t="shared" ref="B30" si="6">ROUNDUP(B14*0.87,)</f>
        <v>#REF!</v>
      </c>
    </row>
    <row r="31" spans="1:2" ht="11.45" customHeight="1" x14ac:dyDescent="0.2">
      <c r="A31" s="3">
        <v>2</v>
      </c>
      <c r="B31" s="29" t="e">
        <f t="shared" ref="B31" si="7">ROUNDUP(B15*0.87,)</f>
        <v>#REF!</v>
      </c>
    </row>
    <row r="32" spans="1:2" ht="11.45" customHeight="1" x14ac:dyDescent="0.2">
      <c r="A32" s="2" t="s">
        <v>92</v>
      </c>
      <c r="B32" s="29"/>
    </row>
    <row r="33" spans="1:2" ht="11.45" customHeight="1" x14ac:dyDescent="0.2">
      <c r="A33" s="3">
        <v>1</v>
      </c>
      <c r="B33" s="29" t="e">
        <f t="shared" ref="B33" si="8">ROUNDUP(B17*0.87,)</f>
        <v>#REF!</v>
      </c>
    </row>
    <row r="34" spans="1:2" ht="11.45" customHeight="1" x14ac:dyDescent="0.2">
      <c r="A34" s="3">
        <v>2</v>
      </c>
      <c r="B34" s="29" t="e">
        <f t="shared" ref="B34" si="9">ROUNDUP(B18*0.87,)</f>
        <v>#REF!</v>
      </c>
    </row>
    <row r="35" spans="1:2" ht="11.45" customHeight="1" x14ac:dyDescent="0.2">
      <c r="A35" s="24"/>
      <c r="B35" s="30"/>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zoomScaleNormal="100" workbookViewId="0">
      <pane xSplit="1" topLeftCell="B1" activePane="topRight" state="frozen"/>
      <selection pane="topRight" activeCell="E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row>
    <row r="20" spans="1:2" ht="11.45" customHeight="1" x14ac:dyDescent="0.2">
      <c r="A20" s="24"/>
    </row>
    <row r="21" spans="1:2" ht="145.9" customHeight="1" x14ac:dyDescent="0.2">
      <c r="A21" s="77" t="s">
        <v>85</v>
      </c>
    </row>
    <row r="22" spans="1:2" ht="11.45" customHeight="1" x14ac:dyDescent="0.2">
      <c r="A22" s="80" t="s">
        <v>18</v>
      </c>
    </row>
    <row r="23" spans="1:2" ht="11.45" customHeight="1" x14ac:dyDescent="0.2">
      <c r="A23" s="4" t="s">
        <v>76</v>
      </c>
    </row>
    <row r="24" spans="1:2" x14ac:dyDescent="0.2">
      <c r="A24" s="4" t="s">
        <v>77</v>
      </c>
    </row>
    <row r="25" spans="1:2" x14ac:dyDescent="0.2">
      <c r="A25" s="24"/>
    </row>
    <row r="26" spans="1:2" x14ac:dyDescent="0.2">
      <c r="A26" s="36" t="s">
        <v>3</v>
      </c>
    </row>
    <row r="27" spans="1:2" x14ac:dyDescent="0.2">
      <c r="A27" s="20" t="s">
        <v>4</v>
      </c>
    </row>
    <row r="28" spans="1:2" x14ac:dyDescent="0.2">
      <c r="A28" s="20" t="s">
        <v>5</v>
      </c>
    </row>
    <row r="29" spans="1:2" ht="24" x14ac:dyDescent="0.2">
      <c r="A29" s="21" t="s">
        <v>6</v>
      </c>
    </row>
    <row r="30" spans="1:2" ht="12.6" customHeight="1" x14ac:dyDescent="0.2">
      <c r="A30" s="42" t="s">
        <v>75</v>
      </c>
    </row>
    <row r="31" spans="1:2" ht="24" x14ac:dyDescent="0.2">
      <c r="A31" s="66" t="s">
        <v>31</v>
      </c>
    </row>
    <row r="33" spans="1:1" ht="25.5" x14ac:dyDescent="0.2">
      <c r="A33" s="93" t="s">
        <v>78</v>
      </c>
    </row>
    <row r="34" spans="1:1" ht="31.5" x14ac:dyDescent="0.2">
      <c r="A34" s="68" t="s">
        <v>79</v>
      </c>
    </row>
    <row r="35" spans="1:1" ht="31.5" x14ac:dyDescent="0.2">
      <c r="A35" s="68" t="s">
        <v>80</v>
      </c>
    </row>
    <row r="36" spans="1:1" ht="42" x14ac:dyDescent="0.2">
      <c r="A36" s="68" t="s">
        <v>81</v>
      </c>
    </row>
    <row r="37" spans="1:1" ht="31.5" hidden="1" x14ac:dyDescent="0.2">
      <c r="A37" s="68" t="s">
        <v>82</v>
      </c>
    </row>
    <row r="38" spans="1:1" x14ac:dyDescent="0.2">
      <c r="A38" s="113" t="s">
        <v>98</v>
      </c>
    </row>
    <row r="39" spans="1:1" x14ac:dyDescent="0.2">
      <c r="A39" s="113" t="s">
        <v>99</v>
      </c>
    </row>
    <row r="40" spans="1:1" ht="31.5" x14ac:dyDescent="0.2">
      <c r="A40" s="68" t="s">
        <v>100</v>
      </c>
    </row>
    <row r="41" spans="1:1" ht="31.5" x14ac:dyDescent="0.2">
      <c r="A41" s="68" t="s">
        <v>101</v>
      </c>
    </row>
    <row r="42" spans="1:1" ht="42" x14ac:dyDescent="0.2">
      <c r="A42" s="68" t="s">
        <v>102</v>
      </c>
    </row>
    <row r="43" spans="1:1" ht="42" x14ac:dyDescent="0.2">
      <c r="A43" s="68" t="s">
        <v>103</v>
      </c>
    </row>
    <row r="44" spans="1:1" ht="31.5" x14ac:dyDescent="0.2">
      <c r="A44" s="70" t="s">
        <v>42</v>
      </c>
    </row>
    <row r="45" spans="1:1" ht="21" x14ac:dyDescent="0.2">
      <c r="A45" s="71" t="s">
        <v>43</v>
      </c>
    </row>
    <row r="46" spans="1:1" ht="42.75" x14ac:dyDescent="0.2">
      <c r="A46" s="72" t="s">
        <v>44</v>
      </c>
    </row>
    <row r="47" spans="1:1" ht="21" x14ac:dyDescent="0.2">
      <c r="A47" s="73" t="s">
        <v>45</v>
      </c>
    </row>
    <row r="48" spans="1:1" x14ac:dyDescent="0.2">
      <c r="A48" s="74"/>
    </row>
    <row r="49" spans="1:1" x14ac:dyDescent="0.2">
      <c r="A49" s="75" t="s">
        <v>8</v>
      </c>
    </row>
    <row r="50" spans="1:1" ht="24" x14ac:dyDescent="0.2">
      <c r="A50" s="62" t="s">
        <v>46</v>
      </c>
    </row>
    <row r="51" spans="1:1" ht="24" x14ac:dyDescent="0.2">
      <c r="A51" s="62" t="s">
        <v>47</v>
      </c>
    </row>
    <row r="52" spans="1:1" ht="12.75" x14ac:dyDescent="0.2">
      <c r="A52" s="114"/>
    </row>
    <row r="53" spans="1:1" ht="12.75" x14ac:dyDescent="0.2">
      <c r="A53" s="7"/>
    </row>
    <row r="54" spans="1:1" ht="12.75" x14ac:dyDescent="0.2">
      <c r="A54" s="7"/>
    </row>
    <row r="55" spans="1:1" ht="12.75" x14ac:dyDescent="0.2">
      <c r="A55" s="7"/>
    </row>
    <row r="56" spans="1:1" ht="12.75" x14ac:dyDescent="0.2">
      <c r="A56" s="7"/>
    </row>
  </sheetData>
  <pageMargins left="0.7" right="0.7" top="0.75" bottom="0.75" header="0.3" footer="0.3"/>
  <pageSetup paperSize="9" orientation="portrait" horizontalDpi="4294967295" verticalDpi="4294967295"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zoomScaleNormal="100" workbookViewId="0">
      <pane xSplit="1" topLeftCell="B1" activePane="topRight" state="frozen"/>
      <selection pane="topRight" activeCell="B25" sqref="B25"/>
    </sheetView>
  </sheetViews>
  <sheetFormatPr defaultColWidth="8.5703125" defaultRowHeight="12" x14ac:dyDescent="0.2"/>
  <cols>
    <col min="1" max="1" width="84.85546875" style="1" customWidth="1"/>
    <col min="2" max="12" width="10.28515625" style="1" customWidth="1"/>
    <col min="13" max="15" width="10.28515625" style="1" bestFit="1" customWidth="1"/>
    <col min="16" max="33" width="9.85546875" style="1" bestFit="1" customWidth="1"/>
    <col min="34" max="16384" width="8.5703125" style="1"/>
  </cols>
  <sheetData>
    <row r="1" spans="1:33" ht="11.45" customHeight="1" x14ac:dyDescent="0.2">
      <c r="A1" s="9" t="s">
        <v>14</v>
      </c>
    </row>
    <row r="2" spans="1:33" ht="11.45" customHeight="1" x14ac:dyDescent="0.2">
      <c r="A2" s="19"/>
    </row>
    <row r="3" spans="1:33" ht="11.45" customHeight="1" x14ac:dyDescent="0.2">
      <c r="A3" s="9"/>
    </row>
    <row r="4" spans="1:33" ht="11.25" customHeight="1" x14ac:dyDescent="0.2">
      <c r="A4" s="31" t="s">
        <v>20</v>
      </c>
    </row>
    <row r="5" spans="1:33"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row>
    <row r="6" spans="1:33"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row>
    <row r="7" spans="1:33" ht="11.45" customHeight="1" x14ac:dyDescent="0.2">
      <c r="A7" s="11" t="s">
        <v>11</v>
      </c>
    </row>
    <row r="8" spans="1:33" ht="11.45" customHeight="1" x14ac:dyDescent="0.2">
      <c r="A8" s="3">
        <v>1</v>
      </c>
      <c r="B8" s="29" t="e">
        <f>'C завтраками| Bed and breakfast'!#REF!</f>
        <v>#REF!</v>
      </c>
      <c r="C8" s="29" t="e">
        <f>'C завтраками| Bed and breakfast'!#REF!</f>
        <v>#REF!</v>
      </c>
      <c r="D8" s="29" t="e">
        <f>'C завтраками| Bed and breakfast'!#REF!</f>
        <v>#REF!</v>
      </c>
      <c r="E8" s="29" t="e">
        <f>'C завтраками| Bed and breakfast'!#REF!</f>
        <v>#REF!</v>
      </c>
      <c r="F8" s="29" t="e">
        <f>'C завтраками| Bed and breakfast'!#REF!</f>
        <v>#REF!</v>
      </c>
      <c r="G8" s="29" t="e">
        <f>'C завтраками| Bed and breakfast'!#REF!</f>
        <v>#REF!</v>
      </c>
      <c r="H8" s="29" t="e">
        <f>'C завтраками| Bed and breakfast'!#REF!</f>
        <v>#REF!</v>
      </c>
      <c r="I8" s="29" t="e">
        <f>'C завтраками| Bed and breakfast'!#REF!</f>
        <v>#REF!</v>
      </c>
      <c r="J8" s="29" t="e">
        <f>'C завтраками| Bed and breakfast'!#REF!</f>
        <v>#REF!</v>
      </c>
      <c r="K8" s="29" t="e">
        <f>'C завтраками| Bed and breakfast'!#REF!</f>
        <v>#REF!</v>
      </c>
      <c r="L8" s="29" t="e">
        <f>'C завтраками| Bed and breakfast'!#REF!</f>
        <v>#REF!</v>
      </c>
      <c r="M8" s="29" t="e">
        <f>'C завтраками| Bed and breakfast'!#REF!</f>
        <v>#REF!</v>
      </c>
      <c r="N8" s="29" t="e">
        <f>'C завтраками| Bed and breakfast'!#REF!</f>
        <v>#REF!</v>
      </c>
      <c r="O8" s="29" t="e">
        <f>'C завтраками| Bed and breakfast'!#REF!</f>
        <v>#REF!</v>
      </c>
      <c r="P8" s="29" t="e">
        <f>'C завтраками| Bed and breakfast'!#REF!</f>
        <v>#REF!</v>
      </c>
      <c r="Q8" s="29" t="e">
        <f>'C завтраками| Bed and breakfast'!#REF!</f>
        <v>#REF!</v>
      </c>
      <c r="R8" s="29" t="e">
        <f>'C завтраками| Bed and breakfast'!#REF!</f>
        <v>#REF!</v>
      </c>
      <c r="S8" s="29" t="e">
        <f>'C завтраками| Bed and breakfast'!#REF!</f>
        <v>#REF!</v>
      </c>
      <c r="T8" s="29" t="e">
        <f>'C завтраками| Bed and breakfast'!#REF!</f>
        <v>#REF!</v>
      </c>
      <c r="U8" s="29" t="e">
        <f>'C завтраками| Bed and breakfast'!#REF!</f>
        <v>#REF!</v>
      </c>
      <c r="V8" s="29" t="e">
        <f>'C завтраками| Bed and breakfast'!#REF!</f>
        <v>#REF!</v>
      </c>
      <c r="W8" s="29" t="e">
        <f>'C завтраками| Bed and breakfast'!#REF!</f>
        <v>#REF!</v>
      </c>
      <c r="X8" s="29" t="e">
        <f>'C завтраками| Bed and breakfast'!#REF!</f>
        <v>#REF!</v>
      </c>
      <c r="Y8" s="29" t="e">
        <f>'C завтраками| Bed and breakfast'!#REF!</f>
        <v>#REF!</v>
      </c>
      <c r="Z8" s="29" t="e">
        <f>'C завтраками| Bed and breakfast'!#REF!</f>
        <v>#REF!</v>
      </c>
      <c r="AA8" s="29" t="e">
        <f>'C завтраками| Bed and breakfast'!#REF!</f>
        <v>#REF!</v>
      </c>
      <c r="AB8" s="29" t="e">
        <f>'C завтраками| Bed and breakfast'!#REF!</f>
        <v>#REF!</v>
      </c>
      <c r="AC8" s="29" t="e">
        <f>'C завтраками| Bed and breakfast'!#REF!</f>
        <v>#REF!</v>
      </c>
      <c r="AD8" s="29" t="e">
        <f>'C завтраками| Bed and breakfast'!#REF!</f>
        <v>#REF!</v>
      </c>
      <c r="AE8" s="29" t="e">
        <f>'C завтраками| Bed and breakfast'!#REF!</f>
        <v>#REF!</v>
      </c>
      <c r="AF8" s="29" t="e">
        <f>'C завтраками| Bed and breakfast'!#REF!</f>
        <v>#REF!</v>
      </c>
      <c r="AG8" s="29" t="e">
        <f>'C завтраками| Bed and breakfast'!#REF!</f>
        <v>#REF!</v>
      </c>
    </row>
    <row r="9" spans="1:33" ht="11.45" customHeight="1" x14ac:dyDescent="0.2">
      <c r="A9" s="3">
        <v>2</v>
      </c>
      <c r="B9" s="29" t="e">
        <f>'C завтраками| Bed and breakfast'!#REF!</f>
        <v>#REF!</v>
      </c>
      <c r="C9" s="29" t="e">
        <f>'C завтраками| Bed and breakfast'!#REF!</f>
        <v>#REF!</v>
      </c>
      <c r="D9" s="29" t="e">
        <f>'C завтраками| Bed and breakfast'!#REF!</f>
        <v>#REF!</v>
      </c>
      <c r="E9" s="29" t="e">
        <f>'C завтраками| Bed and breakfast'!#REF!</f>
        <v>#REF!</v>
      </c>
      <c r="F9" s="29" t="e">
        <f>'C завтраками| Bed and breakfast'!#REF!</f>
        <v>#REF!</v>
      </c>
      <c r="G9" s="29" t="e">
        <f>'C завтраками| Bed and breakfast'!#REF!</f>
        <v>#REF!</v>
      </c>
      <c r="H9" s="29" t="e">
        <f>'C завтраками| Bed and breakfast'!#REF!</f>
        <v>#REF!</v>
      </c>
      <c r="I9" s="29" t="e">
        <f>'C завтраками| Bed and breakfast'!#REF!</f>
        <v>#REF!</v>
      </c>
      <c r="J9" s="29" t="e">
        <f>'C завтраками| Bed and breakfast'!#REF!</f>
        <v>#REF!</v>
      </c>
      <c r="K9" s="29" t="e">
        <f>'C завтраками| Bed and breakfast'!#REF!</f>
        <v>#REF!</v>
      </c>
      <c r="L9" s="29" t="e">
        <f>'C завтраками| Bed and breakfast'!#REF!</f>
        <v>#REF!</v>
      </c>
      <c r="M9" s="29" t="e">
        <f>'C завтраками| Bed and breakfast'!#REF!</f>
        <v>#REF!</v>
      </c>
      <c r="N9" s="29" t="e">
        <f>'C завтраками| Bed and breakfast'!#REF!</f>
        <v>#REF!</v>
      </c>
      <c r="O9" s="29" t="e">
        <f>'C завтраками| Bed and breakfast'!#REF!</f>
        <v>#REF!</v>
      </c>
      <c r="P9" s="29" t="e">
        <f>'C завтраками| Bed and breakfast'!#REF!</f>
        <v>#REF!</v>
      </c>
      <c r="Q9" s="29" t="e">
        <f>'C завтраками| Bed and breakfast'!#REF!</f>
        <v>#REF!</v>
      </c>
      <c r="R9" s="29" t="e">
        <f>'C завтраками| Bed and breakfast'!#REF!</f>
        <v>#REF!</v>
      </c>
      <c r="S9" s="29" t="e">
        <f>'C завтраками| Bed and breakfast'!#REF!</f>
        <v>#REF!</v>
      </c>
      <c r="T9" s="29" t="e">
        <f>'C завтраками| Bed and breakfast'!#REF!</f>
        <v>#REF!</v>
      </c>
      <c r="U9" s="29" t="e">
        <f>'C завтраками| Bed and breakfast'!#REF!</f>
        <v>#REF!</v>
      </c>
      <c r="V9" s="29" t="e">
        <f>'C завтраками| Bed and breakfast'!#REF!</f>
        <v>#REF!</v>
      </c>
      <c r="W9" s="29" t="e">
        <f>'C завтраками| Bed and breakfast'!#REF!</f>
        <v>#REF!</v>
      </c>
      <c r="X9" s="29" t="e">
        <f>'C завтраками| Bed and breakfast'!#REF!</f>
        <v>#REF!</v>
      </c>
      <c r="Y9" s="29" t="e">
        <f>'C завтраками| Bed and breakfast'!#REF!</f>
        <v>#REF!</v>
      </c>
      <c r="Z9" s="29" t="e">
        <f>'C завтраками| Bed and breakfast'!#REF!</f>
        <v>#REF!</v>
      </c>
      <c r="AA9" s="29" t="e">
        <f>'C завтраками| Bed and breakfast'!#REF!</f>
        <v>#REF!</v>
      </c>
      <c r="AB9" s="29" t="e">
        <f>'C завтраками| Bed and breakfast'!#REF!</f>
        <v>#REF!</v>
      </c>
      <c r="AC9" s="29" t="e">
        <f>'C завтраками| Bed and breakfast'!#REF!</f>
        <v>#REF!</v>
      </c>
      <c r="AD9" s="29" t="e">
        <f>'C завтраками| Bed and breakfast'!#REF!</f>
        <v>#REF!</v>
      </c>
      <c r="AE9" s="29" t="e">
        <f>'C завтраками| Bed and breakfast'!#REF!</f>
        <v>#REF!</v>
      </c>
      <c r="AF9" s="29" t="e">
        <f>'C завтраками| Bed and breakfast'!#REF!</f>
        <v>#REF!</v>
      </c>
      <c r="AG9" s="29" t="e">
        <f>'C завтраками| Bed and breakfast'!#REF!</f>
        <v>#REF!</v>
      </c>
    </row>
    <row r="10" spans="1:33"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ht="11.45" customHeight="1" x14ac:dyDescent="0.2">
      <c r="A11" s="3">
        <v>1</v>
      </c>
      <c r="B11" s="29" t="e">
        <f>'C завтраками| Bed and breakfast'!#REF!</f>
        <v>#REF!</v>
      </c>
      <c r="C11" s="29" t="e">
        <f>'C завтраками| Bed and breakfast'!#REF!</f>
        <v>#REF!</v>
      </c>
      <c r="D11" s="29" t="e">
        <f>'C завтраками| Bed and breakfast'!#REF!</f>
        <v>#REF!</v>
      </c>
      <c r="E11" s="29" t="e">
        <f>'C завтраками| Bed and breakfast'!#REF!</f>
        <v>#REF!</v>
      </c>
      <c r="F11" s="29" t="e">
        <f>'C завтраками| Bed and breakfast'!#REF!</f>
        <v>#REF!</v>
      </c>
      <c r="G11" s="29" t="e">
        <f>'C завтраками| Bed and breakfast'!#REF!</f>
        <v>#REF!</v>
      </c>
      <c r="H11" s="29" t="e">
        <f>'C завтраками| Bed and breakfast'!#REF!</f>
        <v>#REF!</v>
      </c>
      <c r="I11" s="29" t="e">
        <f>'C завтраками| Bed and breakfast'!#REF!</f>
        <v>#REF!</v>
      </c>
      <c r="J11" s="29" t="e">
        <f>'C завтраками| Bed and breakfast'!#REF!</f>
        <v>#REF!</v>
      </c>
      <c r="K11" s="29" t="e">
        <f>'C завтраками| Bed and breakfast'!#REF!</f>
        <v>#REF!</v>
      </c>
      <c r="L11" s="29" t="e">
        <f>'C завтраками| Bed and breakfast'!#REF!</f>
        <v>#REF!</v>
      </c>
      <c r="M11" s="29" t="e">
        <f>'C завтраками| Bed and breakfast'!#REF!</f>
        <v>#REF!</v>
      </c>
      <c r="N11" s="29" t="e">
        <f>'C завтраками| Bed and breakfast'!#REF!</f>
        <v>#REF!</v>
      </c>
      <c r="O11" s="29" t="e">
        <f>'C завтраками| Bed and breakfast'!#REF!</f>
        <v>#REF!</v>
      </c>
      <c r="P11" s="29" t="e">
        <f>'C завтраками| Bed and breakfast'!#REF!</f>
        <v>#REF!</v>
      </c>
      <c r="Q11" s="29" t="e">
        <f>'C завтраками| Bed and breakfast'!#REF!</f>
        <v>#REF!</v>
      </c>
      <c r="R11" s="29" t="e">
        <f>'C завтраками| Bed and breakfast'!#REF!</f>
        <v>#REF!</v>
      </c>
      <c r="S11" s="29" t="e">
        <f>'C завтраками| Bed and breakfast'!#REF!</f>
        <v>#REF!</v>
      </c>
      <c r="T11" s="29" t="e">
        <f>'C завтраками| Bed and breakfast'!#REF!</f>
        <v>#REF!</v>
      </c>
      <c r="U11" s="29" t="e">
        <f>'C завтраками| Bed and breakfast'!#REF!</f>
        <v>#REF!</v>
      </c>
      <c r="V11" s="29" t="e">
        <f>'C завтраками| Bed and breakfast'!#REF!</f>
        <v>#REF!</v>
      </c>
      <c r="W11" s="29" t="e">
        <f>'C завтраками| Bed and breakfast'!#REF!</f>
        <v>#REF!</v>
      </c>
      <c r="X11" s="29" t="e">
        <f>'C завтраками| Bed and breakfast'!#REF!</f>
        <v>#REF!</v>
      </c>
      <c r="Y11" s="29" t="e">
        <f>'C завтраками| Bed and breakfast'!#REF!</f>
        <v>#REF!</v>
      </c>
      <c r="Z11" s="29" t="e">
        <f>'C завтраками| Bed and breakfast'!#REF!</f>
        <v>#REF!</v>
      </c>
      <c r="AA11" s="29" t="e">
        <f>'C завтраками| Bed and breakfast'!#REF!</f>
        <v>#REF!</v>
      </c>
      <c r="AB11" s="29" t="e">
        <f>'C завтраками| Bed and breakfast'!#REF!</f>
        <v>#REF!</v>
      </c>
      <c r="AC11" s="29" t="e">
        <f>'C завтраками| Bed and breakfast'!#REF!</f>
        <v>#REF!</v>
      </c>
      <c r="AD11" s="29" t="e">
        <f>'C завтраками| Bed and breakfast'!#REF!</f>
        <v>#REF!</v>
      </c>
      <c r="AE11" s="29" t="e">
        <f>'C завтраками| Bed and breakfast'!#REF!</f>
        <v>#REF!</v>
      </c>
      <c r="AF11" s="29" t="e">
        <f>'C завтраками| Bed and breakfast'!#REF!</f>
        <v>#REF!</v>
      </c>
      <c r="AG11" s="29" t="e">
        <f>'C завтраками| Bed and breakfast'!#REF!</f>
        <v>#REF!</v>
      </c>
    </row>
    <row r="12" spans="1:33" ht="11.45" customHeight="1" x14ac:dyDescent="0.2">
      <c r="A12" s="3">
        <v>2</v>
      </c>
      <c r="B12" s="29" t="e">
        <f>'C завтраками| Bed and breakfast'!#REF!</f>
        <v>#REF!</v>
      </c>
      <c r="C12" s="29" t="e">
        <f>'C завтраками| Bed and breakfast'!#REF!</f>
        <v>#REF!</v>
      </c>
      <c r="D12" s="29" t="e">
        <f>'C завтраками| Bed and breakfast'!#REF!</f>
        <v>#REF!</v>
      </c>
      <c r="E12" s="29" t="e">
        <f>'C завтраками| Bed and breakfast'!#REF!</f>
        <v>#REF!</v>
      </c>
      <c r="F12" s="29" t="e">
        <f>'C завтраками| Bed and breakfast'!#REF!</f>
        <v>#REF!</v>
      </c>
      <c r="G12" s="29" t="e">
        <f>'C завтраками| Bed and breakfast'!#REF!</f>
        <v>#REF!</v>
      </c>
      <c r="H12" s="29" t="e">
        <f>'C завтраками| Bed and breakfast'!#REF!</f>
        <v>#REF!</v>
      </c>
      <c r="I12" s="29" t="e">
        <f>'C завтраками| Bed and breakfast'!#REF!</f>
        <v>#REF!</v>
      </c>
      <c r="J12" s="29" t="e">
        <f>'C завтраками| Bed and breakfast'!#REF!</f>
        <v>#REF!</v>
      </c>
      <c r="K12" s="29" t="e">
        <f>'C завтраками| Bed and breakfast'!#REF!</f>
        <v>#REF!</v>
      </c>
      <c r="L12" s="29" t="e">
        <f>'C завтраками| Bed and breakfast'!#REF!</f>
        <v>#REF!</v>
      </c>
      <c r="M12" s="29" t="e">
        <f>'C завтраками| Bed and breakfast'!#REF!</f>
        <v>#REF!</v>
      </c>
      <c r="N12" s="29" t="e">
        <f>'C завтраками| Bed and breakfast'!#REF!</f>
        <v>#REF!</v>
      </c>
      <c r="O12" s="29" t="e">
        <f>'C завтраками| Bed and breakfast'!#REF!</f>
        <v>#REF!</v>
      </c>
      <c r="P12" s="29" t="e">
        <f>'C завтраками| Bed and breakfast'!#REF!</f>
        <v>#REF!</v>
      </c>
      <c r="Q12" s="29" t="e">
        <f>'C завтраками| Bed and breakfast'!#REF!</f>
        <v>#REF!</v>
      </c>
      <c r="R12" s="29" t="e">
        <f>'C завтраками| Bed and breakfast'!#REF!</f>
        <v>#REF!</v>
      </c>
      <c r="S12" s="29" t="e">
        <f>'C завтраками| Bed and breakfast'!#REF!</f>
        <v>#REF!</v>
      </c>
      <c r="T12" s="29" t="e">
        <f>'C завтраками| Bed and breakfast'!#REF!</f>
        <v>#REF!</v>
      </c>
      <c r="U12" s="29" t="e">
        <f>'C завтраками| Bed and breakfast'!#REF!</f>
        <v>#REF!</v>
      </c>
      <c r="V12" s="29" t="e">
        <f>'C завтраками| Bed and breakfast'!#REF!</f>
        <v>#REF!</v>
      </c>
      <c r="W12" s="29" t="e">
        <f>'C завтраками| Bed and breakfast'!#REF!</f>
        <v>#REF!</v>
      </c>
      <c r="X12" s="29" t="e">
        <f>'C завтраками| Bed and breakfast'!#REF!</f>
        <v>#REF!</v>
      </c>
      <c r="Y12" s="29" t="e">
        <f>'C завтраками| Bed and breakfast'!#REF!</f>
        <v>#REF!</v>
      </c>
      <c r="Z12" s="29" t="e">
        <f>'C завтраками| Bed and breakfast'!#REF!</f>
        <v>#REF!</v>
      </c>
      <c r="AA12" s="29" t="e">
        <f>'C завтраками| Bed and breakfast'!#REF!</f>
        <v>#REF!</v>
      </c>
      <c r="AB12" s="29" t="e">
        <f>'C завтраками| Bed and breakfast'!#REF!</f>
        <v>#REF!</v>
      </c>
      <c r="AC12" s="29" t="e">
        <f>'C завтраками| Bed and breakfast'!#REF!</f>
        <v>#REF!</v>
      </c>
      <c r="AD12" s="29" t="e">
        <f>'C завтраками| Bed and breakfast'!#REF!</f>
        <v>#REF!</v>
      </c>
      <c r="AE12" s="29" t="e">
        <f>'C завтраками| Bed and breakfast'!#REF!</f>
        <v>#REF!</v>
      </c>
      <c r="AF12" s="29" t="e">
        <f>'C завтраками| Bed and breakfast'!#REF!</f>
        <v>#REF!</v>
      </c>
      <c r="AG12" s="29" t="e">
        <f>'C завтраками| Bed and breakfast'!#REF!</f>
        <v>#REF!</v>
      </c>
    </row>
    <row r="13" spans="1:33"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ht="11.45" customHeight="1" x14ac:dyDescent="0.2">
      <c r="A14" s="3">
        <v>1</v>
      </c>
      <c r="B14" s="29" t="e">
        <f>'C завтраками| Bed and breakfast'!#REF!</f>
        <v>#REF!</v>
      </c>
      <c r="C14" s="29" t="e">
        <f>'C завтраками| Bed and breakfast'!#REF!</f>
        <v>#REF!</v>
      </c>
      <c r="D14" s="29" t="e">
        <f>'C завтраками| Bed and breakfast'!#REF!</f>
        <v>#REF!</v>
      </c>
      <c r="E14" s="29" t="e">
        <f>'C завтраками| Bed and breakfast'!#REF!</f>
        <v>#REF!</v>
      </c>
      <c r="F14" s="29" t="e">
        <f>'C завтраками| Bed and breakfast'!#REF!</f>
        <v>#REF!</v>
      </c>
      <c r="G14" s="29" t="e">
        <f>'C завтраками| Bed and breakfast'!#REF!</f>
        <v>#REF!</v>
      </c>
      <c r="H14" s="29" t="e">
        <f>'C завтраками| Bed and breakfast'!#REF!</f>
        <v>#REF!</v>
      </c>
      <c r="I14" s="29" t="e">
        <f>'C завтраками| Bed and breakfast'!#REF!</f>
        <v>#REF!</v>
      </c>
      <c r="J14" s="29" t="e">
        <f>'C завтраками| Bed and breakfast'!#REF!</f>
        <v>#REF!</v>
      </c>
      <c r="K14" s="29" t="e">
        <f>'C завтраками| Bed and breakfast'!#REF!</f>
        <v>#REF!</v>
      </c>
      <c r="L14" s="29" t="e">
        <f>'C завтраками| Bed and breakfast'!#REF!</f>
        <v>#REF!</v>
      </c>
      <c r="M14" s="29" t="e">
        <f>'C завтраками| Bed and breakfast'!#REF!</f>
        <v>#REF!</v>
      </c>
      <c r="N14" s="29" t="e">
        <f>'C завтраками| Bed and breakfast'!#REF!</f>
        <v>#REF!</v>
      </c>
      <c r="O14" s="29" t="e">
        <f>'C завтраками| Bed and breakfast'!#REF!</f>
        <v>#REF!</v>
      </c>
      <c r="P14" s="29" t="e">
        <f>'C завтраками| Bed and breakfast'!#REF!</f>
        <v>#REF!</v>
      </c>
      <c r="Q14" s="29" t="e">
        <f>'C завтраками| Bed and breakfast'!#REF!</f>
        <v>#REF!</v>
      </c>
      <c r="R14" s="29" t="e">
        <f>'C завтраками| Bed and breakfast'!#REF!</f>
        <v>#REF!</v>
      </c>
      <c r="S14" s="29" t="e">
        <f>'C завтраками| Bed and breakfast'!#REF!</f>
        <v>#REF!</v>
      </c>
      <c r="T14" s="29" t="e">
        <f>'C завтраками| Bed and breakfast'!#REF!</f>
        <v>#REF!</v>
      </c>
      <c r="U14" s="29" t="e">
        <f>'C завтраками| Bed and breakfast'!#REF!</f>
        <v>#REF!</v>
      </c>
      <c r="V14" s="29" t="e">
        <f>'C завтраками| Bed and breakfast'!#REF!</f>
        <v>#REF!</v>
      </c>
      <c r="W14" s="29" t="e">
        <f>'C завтраками| Bed and breakfast'!#REF!</f>
        <v>#REF!</v>
      </c>
      <c r="X14" s="29" t="e">
        <f>'C завтраками| Bed and breakfast'!#REF!</f>
        <v>#REF!</v>
      </c>
      <c r="Y14" s="29" t="e">
        <f>'C завтраками| Bed and breakfast'!#REF!</f>
        <v>#REF!</v>
      </c>
      <c r="Z14" s="29" t="e">
        <f>'C завтраками| Bed and breakfast'!#REF!</f>
        <v>#REF!</v>
      </c>
      <c r="AA14" s="29" t="e">
        <f>'C завтраками| Bed and breakfast'!#REF!</f>
        <v>#REF!</v>
      </c>
      <c r="AB14" s="29" t="e">
        <f>'C завтраками| Bed and breakfast'!#REF!</f>
        <v>#REF!</v>
      </c>
      <c r="AC14" s="29" t="e">
        <f>'C завтраками| Bed and breakfast'!#REF!</f>
        <v>#REF!</v>
      </c>
      <c r="AD14" s="29" t="e">
        <f>'C завтраками| Bed and breakfast'!#REF!</f>
        <v>#REF!</v>
      </c>
      <c r="AE14" s="29" t="e">
        <f>'C завтраками| Bed and breakfast'!#REF!</f>
        <v>#REF!</v>
      </c>
      <c r="AF14" s="29" t="e">
        <f>'C завтраками| Bed and breakfast'!#REF!</f>
        <v>#REF!</v>
      </c>
      <c r="AG14" s="29" t="e">
        <f>'C завтраками| Bed and breakfast'!#REF!</f>
        <v>#REF!</v>
      </c>
    </row>
    <row r="15" spans="1:33" ht="11.45" customHeight="1" x14ac:dyDescent="0.2">
      <c r="A15" s="3">
        <v>2</v>
      </c>
      <c r="B15" s="29" t="e">
        <f>'C завтраками| Bed and breakfast'!#REF!</f>
        <v>#REF!</v>
      </c>
      <c r="C15" s="29" t="e">
        <f>'C завтраками| Bed and breakfast'!#REF!</f>
        <v>#REF!</v>
      </c>
      <c r="D15" s="29" t="e">
        <f>'C завтраками| Bed and breakfast'!#REF!</f>
        <v>#REF!</v>
      </c>
      <c r="E15" s="29" t="e">
        <f>'C завтраками| Bed and breakfast'!#REF!</f>
        <v>#REF!</v>
      </c>
      <c r="F15" s="29" t="e">
        <f>'C завтраками| Bed and breakfast'!#REF!</f>
        <v>#REF!</v>
      </c>
      <c r="G15" s="29" t="e">
        <f>'C завтраками| Bed and breakfast'!#REF!</f>
        <v>#REF!</v>
      </c>
      <c r="H15" s="29" t="e">
        <f>'C завтраками| Bed and breakfast'!#REF!</f>
        <v>#REF!</v>
      </c>
      <c r="I15" s="29" t="e">
        <f>'C завтраками| Bed and breakfast'!#REF!</f>
        <v>#REF!</v>
      </c>
      <c r="J15" s="29" t="e">
        <f>'C завтраками| Bed and breakfast'!#REF!</f>
        <v>#REF!</v>
      </c>
      <c r="K15" s="29" t="e">
        <f>'C завтраками| Bed and breakfast'!#REF!</f>
        <v>#REF!</v>
      </c>
      <c r="L15" s="29" t="e">
        <f>'C завтраками| Bed and breakfast'!#REF!</f>
        <v>#REF!</v>
      </c>
      <c r="M15" s="29" t="e">
        <f>'C завтраками| Bed and breakfast'!#REF!</f>
        <v>#REF!</v>
      </c>
      <c r="N15" s="29" t="e">
        <f>'C завтраками| Bed and breakfast'!#REF!</f>
        <v>#REF!</v>
      </c>
      <c r="O15" s="29" t="e">
        <f>'C завтраками| Bed and breakfast'!#REF!</f>
        <v>#REF!</v>
      </c>
      <c r="P15" s="29" t="e">
        <f>'C завтраками| Bed and breakfast'!#REF!</f>
        <v>#REF!</v>
      </c>
      <c r="Q15" s="29" t="e">
        <f>'C завтраками| Bed and breakfast'!#REF!</f>
        <v>#REF!</v>
      </c>
      <c r="R15" s="29" t="e">
        <f>'C завтраками| Bed and breakfast'!#REF!</f>
        <v>#REF!</v>
      </c>
      <c r="S15" s="29" t="e">
        <f>'C завтраками| Bed and breakfast'!#REF!</f>
        <v>#REF!</v>
      </c>
      <c r="T15" s="29" t="e">
        <f>'C завтраками| Bed and breakfast'!#REF!</f>
        <v>#REF!</v>
      </c>
      <c r="U15" s="29" t="e">
        <f>'C завтраками| Bed and breakfast'!#REF!</f>
        <v>#REF!</v>
      </c>
      <c r="V15" s="29" t="e">
        <f>'C завтраками| Bed and breakfast'!#REF!</f>
        <v>#REF!</v>
      </c>
      <c r="W15" s="29" t="e">
        <f>'C завтраками| Bed and breakfast'!#REF!</f>
        <v>#REF!</v>
      </c>
      <c r="X15" s="29" t="e">
        <f>'C завтраками| Bed and breakfast'!#REF!</f>
        <v>#REF!</v>
      </c>
      <c r="Y15" s="29" t="e">
        <f>'C завтраками| Bed and breakfast'!#REF!</f>
        <v>#REF!</v>
      </c>
      <c r="Z15" s="29" t="e">
        <f>'C завтраками| Bed and breakfast'!#REF!</f>
        <v>#REF!</v>
      </c>
      <c r="AA15" s="29" t="e">
        <f>'C завтраками| Bed and breakfast'!#REF!</f>
        <v>#REF!</v>
      </c>
      <c r="AB15" s="29" t="e">
        <f>'C завтраками| Bed and breakfast'!#REF!</f>
        <v>#REF!</v>
      </c>
      <c r="AC15" s="29" t="e">
        <f>'C завтраками| Bed and breakfast'!#REF!</f>
        <v>#REF!</v>
      </c>
      <c r="AD15" s="29" t="e">
        <f>'C завтраками| Bed and breakfast'!#REF!</f>
        <v>#REF!</v>
      </c>
      <c r="AE15" s="29" t="e">
        <f>'C завтраками| Bed and breakfast'!#REF!</f>
        <v>#REF!</v>
      </c>
      <c r="AF15" s="29" t="e">
        <f>'C завтраками| Bed and breakfast'!#REF!</f>
        <v>#REF!</v>
      </c>
      <c r="AG15" s="29" t="e">
        <f>'C завтраками| Bed and breakfast'!#REF!</f>
        <v>#REF!</v>
      </c>
    </row>
    <row r="16" spans="1:33"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ht="11.45" customHeight="1" x14ac:dyDescent="0.2">
      <c r="A17" s="3">
        <v>1</v>
      </c>
      <c r="B17" s="29" t="e">
        <f>'C завтраками| Bed and breakfast'!#REF!</f>
        <v>#REF!</v>
      </c>
      <c r="C17" s="29" t="e">
        <f>'C завтраками| Bed and breakfast'!#REF!</f>
        <v>#REF!</v>
      </c>
      <c r="D17" s="29" t="e">
        <f>'C завтраками| Bed and breakfast'!#REF!</f>
        <v>#REF!</v>
      </c>
      <c r="E17" s="29" t="e">
        <f>'C завтраками| Bed and breakfast'!#REF!</f>
        <v>#REF!</v>
      </c>
      <c r="F17" s="29" t="e">
        <f>'C завтраками| Bed and breakfast'!#REF!</f>
        <v>#REF!</v>
      </c>
      <c r="G17" s="29" t="e">
        <f>'C завтраками| Bed and breakfast'!#REF!</f>
        <v>#REF!</v>
      </c>
      <c r="H17" s="29" t="e">
        <f>'C завтраками| Bed and breakfast'!#REF!</f>
        <v>#REF!</v>
      </c>
      <c r="I17" s="29" t="e">
        <f>'C завтраками| Bed and breakfast'!#REF!</f>
        <v>#REF!</v>
      </c>
      <c r="J17" s="29" t="e">
        <f>'C завтраками| Bed and breakfast'!#REF!</f>
        <v>#REF!</v>
      </c>
      <c r="K17" s="29" t="e">
        <f>'C завтраками| Bed and breakfast'!#REF!</f>
        <v>#REF!</v>
      </c>
      <c r="L17" s="29" t="e">
        <f>'C завтраками| Bed and breakfast'!#REF!</f>
        <v>#REF!</v>
      </c>
      <c r="M17" s="29" t="e">
        <f>'C завтраками| Bed and breakfast'!#REF!</f>
        <v>#REF!</v>
      </c>
      <c r="N17" s="29" t="e">
        <f>'C завтраками| Bed and breakfast'!#REF!</f>
        <v>#REF!</v>
      </c>
      <c r="O17" s="29" t="e">
        <f>'C завтраками| Bed and breakfast'!#REF!</f>
        <v>#REF!</v>
      </c>
      <c r="P17" s="29" t="e">
        <f>'C завтраками| Bed and breakfast'!#REF!</f>
        <v>#REF!</v>
      </c>
      <c r="Q17" s="29" t="e">
        <f>'C завтраками| Bed and breakfast'!#REF!</f>
        <v>#REF!</v>
      </c>
      <c r="R17" s="29" t="e">
        <f>'C завтраками| Bed and breakfast'!#REF!</f>
        <v>#REF!</v>
      </c>
      <c r="S17" s="29" t="e">
        <f>'C завтраками| Bed and breakfast'!#REF!</f>
        <v>#REF!</v>
      </c>
      <c r="T17" s="29" t="e">
        <f>'C завтраками| Bed and breakfast'!#REF!</f>
        <v>#REF!</v>
      </c>
      <c r="U17" s="29" t="e">
        <f>'C завтраками| Bed and breakfast'!#REF!</f>
        <v>#REF!</v>
      </c>
      <c r="V17" s="29" t="e">
        <f>'C завтраками| Bed and breakfast'!#REF!</f>
        <v>#REF!</v>
      </c>
      <c r="W17" s="29" t="e">
        <f>'C завтраками| Bed and breakfast'!#REF!</f>
        <v>#REF!</v>
      </c>
      <c r="X17" s="29" t="e">
        <f>'C завтраками| Bed and breakfast'!#REF!</f>
        <v>#REF!</v>
      </c>
      <c r="Y17" s="29" t="e">
        <f>'C завтраками| Bed and breakfast'!#REF!</f>
        <v>#REF!</v>
      </c>
      <c r="Z17" s="29" t="e">
        <f>'C завтраками| Bed and breakfast'!#REF!</f>
        <v>#REF!</v>
      </c>
      <c r="AA17" s="29" t="e">
        <f>'C завтраками| Bed and breakfast'!#REF!</f>
        <v>#REF!</v>
      </c>
      <c r="AB17" s="29" t="e">
        <f>'C завтраками| Bed and breakfast'!#REF!</f>
        <v>#REF!</v>
      </c>
      <c r="AC17" s="29" t="e">
        <f>'C завтраками| Bed and breakfast'!#REF!</f>
        <v>#REF!</v>
      </c>
      <c r="AD17" s="29" t="e">
        <f>'C завтраками| Bed and breakfast'!#REF!</f>
        <v>#REF!</v>
      </c>
      <c r="AE17" s="29" t="e">
        <f>'C завтраками| Bed and breakfast'!#REF!</f>
        <v>#REF!</v>
      </c>
      <c r="AF17" s="29" t="e">
        <f>'C завтраками| Bed and breakfast'!#REF!</f>
        <v>#REF!</v>
      </c>
      <c r="AG17" s="29" t="e">
        <f>'C завтраками| Bed and breakfast'!#REF!</f>
        <v>#REF!</v>
      </c>
    </row>
    <row r="18" spans="1:33" ht="11.45" customHeight="1" x14ac:dyDescent="0.2">
      <c r="A18" s="3">
        <v>2</v>
      </c>
      <c r="B18" s="29" t="e">
        <f>'C завтраками| Bed and breakfast'!#REF!</f>
        <v>#REF!</v>
      </c>
      <c r="C18" s="29" t="e">
        <f>'C завтраками| Bed and breakfast'!#REF!</f>
        <v>#REF!</v>
      </c>
      <c r="D18" s="29" t="e">
        <f>'C завтраками| Bed and breakfast'!#REF!</f>
        <v>#REF!</v>
      </c>
      <c r="E18" s="29" t="e">
        <f>'C завтраками| Bed and breakfast'!#REF!</f>
        <v>#REF!</v>
      </c>
      <c r="F18" s="29" t="e">
        <f>'C завтраками| Bed and breakfast'!#REF!</f>
        <v>#REF!</v>
      </c>
      <c r="G18" s="29" t="e">
        <f>'C завтраками| Bed and breakfast'!#REF!</f>
        <v>#REF!</v>
      </c>
      <c r="H18" s="29" t="e">
        <f>'C завтраками| Bed and breakfast'!#REF!</f>
        <v>#REF!</v>
      </c>
      <c r="I18" s="29" t="e">
        <f>'C завтраками| Bed and breakfast'!#REF!</f>
        <v>#REF!</v>
      </c>
      <c r="J18" s="29" t="e">
        <f>'C завтраками| Bed and breakfast'!#REF!</f>
        <v>#REF!</v>
      </c>
      <c r="K18" s="29" t="e">
        <f>'C завтраками| Bed and breakfast'!#REF!</f>
        <v>#REF!</v>
      </c>
      <c r="L18" s="29" t="e">
        <f>'C завтраками| Bed and breakfast'!#REF!</f>
        <v>#REF!</v>
      </c>
      <c r="M18" s="29" t="e">
        <f>'C завтраками| Bed and breakfast'!#REF!</f>
        <v>#REF!</v>
      </c>
      <c r="N18" s="29" t="e">
        <f>'C завтраками| Bed and breakfast'!#REF!</f>
        <v>#REF!</v>
      </c>
      <c r="O18" s="29" t="e">
        <f>'C завтраками| Bed and breakfast'!#REF!</f>
        <v>#REF!</v>
      </c>
      <c r="P18" s="29" t="e">
        <f>'C завтраками| Bed and breakfast'!#REF!</f>
        <v>#REF!</v>
      </c>
      <c r="Q18" s="29" t="e">
        <f>'C завтраками| Bed and breakfast'!#REF!</f>
        <v>#REF!</v>
      </c>
      <c r="R18" s="29" t="e">
        <f>'C завтраками| Bed and breakfast'!#REF!</f>
        <v>#REF!</v>
      </c>
      <c r="S18" s="29" t="e">
        <f>'C завтраками| Bed and breakfast'!#REF!</f>
        <v>#REF!</v>
      </c>
      <c r="T18" s="29" t="e">
        <f>'C завтраками| Bed and breakfast'!#REF!</f>
        <v>#REF!</v>
      </c>
      <c r="U18" s="29" t="e">
        <f>'C завтраками| Bed and breakfast'!#REF!</f>
        <v>#REF!</v>
      </c>
      <c r="V18" s="29" t="e">
        <f>'C завтраками| Bed and breakfast'!#REF!</f>
        <v>#REF!</v>
      </c>
      <c r="W18" s="29" t="e">
        <f>'C завтраками| Bed and breakfast'!#REF!</f>
        <v>#REF!</v>
      </c>
      <c r="X18" s="29" t="e">
        <f>'C завтраками| Bed and breakfast'!#REF!</f>
        <v>#REF!</v>
      </c>
      <c r="Y18" s="29" t="e">
        <f>'C завтраками| Bed and breakfast'!#REF!</f>
        <v>#REF!</v>
      </c>
      <c r="Z18" s="29" t="e">
        <f>'C завтраками| Bed and breakfast'!#REF!</f>
        <v>#REF!</v>
      </c>
      <c r="AA18" s="29" t="e">
        <f>'C завтраками| Bed and breakfast'!#REF!</f>
        <v>#REF!</v>
      </c>
      <c r="AB18" s="29" t="e">
        <f>'C завтраками| Bed and breakfast'!#REF!</f>
        <v>#REF!</v>
      </c>
      <c r="AC18" s="29" t="e">
        <f>'C завтраками| Bed and breakfast'!#REF!</f>
        <v>#REF!</v>
      </c>
      <c r="AD18" s="29" t="e">
        <f>'C завтраками| Bed and breakfast'!#REF!</f>
        <v>#REF!</v>
      </c>
      <c r="AE18" s="29" t="e">
        <f>'C завтраками| Bed and breakfast'!#REF!</f>
        <v>#REF!</v>
      </c>
      <c r="AF18" s="29" t="e">
        <f>'C завтраками| Bed and breakfast'!#REF!</f>
        <v>#REF!</v>
      </c>
      <c r="AG18" s="29" t="e">
        <f>'C завтраками| Bed and breakfast'!#REF!</f>
        <v>#REF!</v>
      </c>
    </row>
    <row r="19" spans="1:33"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1.45" customHeight="1" x14ac:dyDescent="0.2">
      <c r="A20" s="49" t="s">
        <v>21</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ht="24.6" customHeight="1" x14ac:dyDescent="0.2">
      <c r="A21" s="8" t="s">
        <v>0</v>
      </c>
      <c r="B21" s="47" t="e">
        <f t="shared" ref="B21" si="0">B5</f>
        <v>#REF!</v>
      </c>
      <c r="C21" s="47" t="e">
        <f t="shared" ref="C21:AG21" si="1">C5</f>
        <v>#REF!</v>
      </c>
      <c r="D21" s="47" t="e">
        <f t="shared" si="1"/>
        <v>#REF!</v>
      </c>
      <c r="E21" s="47" t="e">
        <f t="shared" si="1"/>
        <v>#REF!</v>
      </c>
      <c r="F21" s="47" t="e">
        <f t="shared" si="1"/>
        <v>#REF!</v>
      </c>
      <c r="G21" s="47" t="e">
        <f t="shared" si="1"/>
        <v>#REF!</v>
      </c>
      <c r="H21" s="47" t="e">
        <f t="shared" si="1"/>
        <v>#REF!</v>
      </c>
      <c r="I21" s="47" t="e">
        <f t="shared" si="1"/>
        <v>#REF!</v>
      </c>
      <c r="J21" s="47" t="e">
        <f t="shared" si="1"/>
        <v>#REF!</v>
      </c>
      <c r="K21" s="47" t="e">
        <f t="shared" si="1"/>
        <v>#REF!</v>
      </c>
      <c r="L21" s="47" t="e">
        <f t="shared" si="1"/>
        <v>#REF!</v>
      </c>
      <c r="M21" s="47" t="e">
        <f t="shared" si="1"/>
        <v>#REF!</v>
      </c>
      <c r="N21" s="47" t="e">
        <f t="shared" si="1"/>
        <v>#REF!</v>
      </c>
      <c r="O21" s="47" t="e">
        <f t="shared" si="1"/>
        <v>#REF!</v>
      </c>
      <c r="P21" s="47" t="e">
        <f t="shared" si="1"/>
        <v>#REF!</v>
      </c>
      <c r="Q21" s="47" t="e">
        <f t="shared" si="1"/>
        <v>#REF!</v>
      </c>
      <c r="R21" s="47" t="e">
        <f t="shared" si="1"/>
        <v>#REF!</v>
      </c>
      <c r="S21" s="47" t="e">
        <f t="shared" si="1"/>
        <v>#REF!</v>
      </c>
      <c r="T21" s="47" t="e">
        <f t="shared" si="1"/>
        <v>#REF!</v>
      </c>
      <c r="U21" s="47" t="e">
        <f t="shared" si="1"/>
        <v>#REF!</v>
      </c>
      <c r="V21" s="47" t="e">
        <f t="shared" si="1"/>
        <v>#REF!</v>
      </c>
      <c r="W21" s="47" t="e">
        <f t="shared" si="1"/>
        <v>#REF!</v>
      </c>
      <c r="X21" s="47" t="e">
        <f t="shared" si="1"/>
        <v>#REF!</v>
      </c>
      <c r="Y21" s="47" t="e">
        <f t="shared" si="1"/>
        <v>#REF!</v>
      </c>
      <c r="Z21" s="47" t="e">
        <f t="shared" si="1"/>
        <v>#REF!</v>
      </c>
      <c r="AA21" s="47" t="e">
        <f t="shared" si="1"/>
        <v>#REF!</v>
      </c>
      <c r="AB21" s="47" t="e">
        <f t="shared" si="1"/>
        <v>#REF!</v>
      </c>
      <c r="AC21" s="47" t="e">
        <f t="shared" si="1"/>
        <v>#REF!</v>
      </c>
      <c r="AD21" s="47" t="e">
        <f t="shared" si="1"/>
        <v>#REF!</v>
      </c>
      <c r="AE21" s="47" t="e">
        <f t="shared" si="1"/>
        <v>#REF!</v>
      </c>
      <c r="AF21" s="47" t="e">
        <f t="shared" si="1"/>
        <v>#REF!</v>
      </c>
      <c r="AG21" s="47" t="e">
        <f t="shared" si="1"/>
        <v>#REF!</v>
      </c>
    </row>
    <row r="22" spans="1:33" ht="24.6" customHeight="1" x14ac:dyDescent="0.2">
      <c r="A22" s="37"/>
      <c r="B22" s="47" t="e">
        <f t="shared" ref="B22" si="2">B6</f>
        <v>#REF!</v>
      </c>
      <c r="C22" s="47" t="e">
        <f t="shared" ref="C22:AG22" si="3">C6</f>
        <v>#REF!</v>
      </c>
      <c r="D22" s="47" t="e">
        <f t="shared" si="3"/>
        <v>#REF!</v>
      </c>
      <c r="E22" s="47" t="e">
        <f t="shared" si="3"/>
        <v>#REF!</v>
      </c>
      <c r="F22" s="47" t="e">
        <f t="shared" si="3"/>
        <v>#REF!</v>
      </c>
      <c r="G22" s="47" t="e">
        <f t="shared" si="3"/>
        <v>#REF!</v>
      </c>
      <c r="H22" s="47" t="e">
        <f t="shared" si="3"/>
        <v>#REF!</v>
      </c>
      <c r="I22" s="47" t="e">
        <f t="shared" si="3"/>
        <v>#REF!</v>
      </c>
      <c r="J22" s="47" t="e">
        <f t="shared" si="3"/>
        <v>#REF!</v>
      </c>
      <c r="K22" s="47" t="e">
        <f t="shared" si="3"/>
        <v>#REF!</v>
      </c>
      <c r="L22" s="47" t="e">
        <f t="shared" si="3"/>
        <v>#REF!</v>
      </c>
      <c r="M22" s="47" t="e">
        <f t="shared" si="3"/>
        <v>#REF!</v>
      </c>
      <c r="N22" s="47" t="e">
        <f t="shared" si="3"/>
        <v>#REF!</v>
      </c>
      <c r="O22" s="47" t="e">
        <f t="shared" si="3"/>
        <v>#REF!</v>
      </c>
      <c r="P22" s="47" t="e">
        <f t="shared" si="3"/>
        <v>#REF!</v>
      </c>
      <c r="Q22" s="47" t="e">
        <f t="shared" si="3"/>
        <v>#REF!</v>
      </c>
      <c r="R22" s="47" t="e">
        <f t="shared" si="3"/>
        <v>#REF!</v>
      </c>
      <c r="S22" s="47" t="e">
        <f t="shared" si="3"/>
        <v>#REF!</v>
      </c>
      <c r="T22" s="47" t="e">
        <f t="shared" si="3"/>
        <v>#REF!</v>
      </c>
      <c r="U22" s="47" t="e">
        <f t="shared" si="3"/>
        <v>#REF!</v>
      </c>
      <c r="V22" s="47" t="e">
        <f t="shared" si="3"/>
        <v>#REF!</v>
      </c>
      <c r="W22" s="47" t="e">
        <f t="shared" si="3"/>
        <v>#REF!</v>
      </c>
      <c r="X22" s="47" t="e">
        <f t="shared" si="3"/>
        <v>#REF!</v>
      </c>
      <c r="Y22" s="47" t="e">
        <f t="shared" si="3"/>
        <v>#REF!</v>
      </c>
      <c r="Z22" s="47" t="e">
        <f t="shared" si="3"/>
        <v>#REF!</v>
      </c>
      <c r="AA22" s="47" t="e">
        <f t="shared" si="3"/>
        <v>#REF!</v>
      </c>
      <c r="AB22" s="47" t="e">
        <f t="shared" si="3"/>
        <v>#REF!</v>
      </c>
      <c r="AC22" s="47" t="e">
        <f t="shared" si="3"/>
        <v>#REF!</v>
      </c>
      <c r="AD22" s="47" t="e">
        <f t="shared" si="3"/>
        <v>#REF!</v>
      </c>
      <c r="AE22" s="47" t="e">
        <f t="shared" si="3"/>
        <v>#REF!</v>
      </c>
      <c r="AF22" s="47" t="e">
        <f t="shared" si="3"/>
        <v>#REF!</v>
      </c>
      <c r="AG22" s="47" t="e">
        <f t="shared" si="3"/>
        <v>#REF!</v>
      </c>
    </row>
    <row r="23" spans="1:33" ht="11.45" customHeight="1" x14ac:dyDescent="0.2">
      <c r="A23" s="11" t="s">
        <v>11</v>
      </c>
    </row>
    <row r="24" spans="1:33" ht="11.45" customHeight="1" x14ac:dyDescent="0.2">
      <c r="A24" s="3">
        <v>1</v>
      </c>
      <c r="B24" s="29" t="e">
        <f>B8*0.9+B36</f>
        <v>#REF!</v>
      </c>
      <c r="C24" s="29" t="e">
        <f t="shared" ref="C24:AG24" si="4">C8*0.9+C36</f>
        <v>#REF!</v>
      </c>
      <c r="D24" s="29" t="e">
        <f t="shared" si="4"/>
        <v>#REF!</v>
      </c>
      <c r="E24" s="29" t="e">
        <f t="shared" si="4"/>
        <v>#REF!</v>
      </c>
      <c r="F24" s="29" t="e">
        <f t="shared" si="4"/>
        <v>#REF!</v>
      </c>
      <c r="G24" s="29" t="e">
        <f t="shared" si="4"/>
        <v>#REF!</v>
      </c>
      <c r="H24" s="29" t="e">
        <f t="shared" si="4"/>
        <v>#REF!</v>
      </c>
      <c r="I24" s="29" t="e">
        <f t="shared" si="4"/>
        <v>#REF!</v>
      </c>
      <c r="J24" s="29" t="e">
        <f t="shared" si="4"/>
        <v>#REF!</v>
      </c>
      <c r="K24" s="29" t="e">
        <f t="shared" si="4"/>
        <v>#REF!</v>
      </c>
      <c r="L24" s="29" t="e">
        <f t="shared" si="4"/>
        <v>#REF!</v>
      </c>
      <c r="M24" s="29" t="e">
        <f t="shared" si="4"/>
        <v>#REF!</v>
      </c>
      <c r="N24" s="29" t="e">
        <f t="shared" si="4"/>
        <v>#REF!</v>
      </c>
      <c r="O24" s="29" t="e">
        <f t="shared" si="4"/>
        <v>#REF!</v>
      </c>
      <c r="P24" s="29" t="e">
        <f t="shared" si="4"/>
        <v>#REF!</v>
      </c>
      <c r="Q24" s="29" t="e">
        <f t="shared" si="4"/>
        <v>#REF!</v>
      </c>
      <c r="R24" s="29" t="e">
        <f t="shared" si="4"/>
        <v>#REF!</v>
      </c>
      <c r="S24" s="29" t="e">
        <f t="shared" si="4"/>
        <v>#REF!</v>
      </c>
      <c r="T24" s="29" t="e">
        <f t="shared" si="4"/>
        <v>#REF!</v>
      </c>
      <c r="U24" s="29" t="e">
        <f t="shared" si="4"/>
        <v>#REF!</v>
      </c>
      <c r="V24" s="29" t="e">
        <f t="shared" si="4"/>
        <v>#REF!</v>
      </c>
      <c r="W24" s="29" t="e">
        <f t="shared" si="4"/>
        <v>#REF!</v>
      </c>
      <c r="X24" s="29" t="e">
        <f t="shared" si="4"/>
        <v>#REF!</v>
      </c>
      <c r="Y24" s="29" t="e">
        <f t="shared" si="4"/>
        <v>#REF!</v>
      </c>
      <c r="Z24" s="29" t="e">
        <f t="shared" si="4"/>
        <v>#REF!</v>
      </c>
      <c r="AA24" s="29" t="e">
        <f t="shared" si="4"/>
        <v>#REF!</v>
      </c>
      <c r="AB24" s="29" t="e">
        <f t="shared" si="4"/>
        <v>#REF!</v>
      </c>
      <c r="AC24" s="29" t="e">
        <f t="shared" si="4"/>
        <v>#REF!</v>
      </c>
      <c r="AD24" s="29" t="e">
        <f t="shared" si="4"/>
        <v>#REF!</v>
      </c>
      <c r="AE24" s="29" t="e">
        <f t="shared" si="4"/>
        <v>#REF!</v>
      </c>
      <c r="AF24" s="29" t="e">
        <f t="shared" si="4"/>
        <v>#REF!</v>
      </c>
      <c r="AG24" s="29" t="e">
        <f t="shared" si="4"/>
        <v>#REF!</v>
      </c>
    </row>
    <row r="25" spans="1:33" ht="11.45" customHeight="1" x14ac:dyDescent="0.2">
      <c r="A25" s="3">
        <v>2</v>
      </c>
      <c r="B25" s="29" t="e">
        <f>B9*0.9+B37</f>
        <v>#REF!</v>
      </c>
      <c r="C25" s="29" t="e">
        <f t="shared" ref="C25:AG25" si="5">C9*0.9+C37</f>
        <v>#REF!</v>
      </c>
      <c r="D25" s="29" t="e">
        <f t="shared" si="5"/>
        <v>#REF!</v>
      </c>
      <c r="E25" s="29" t="e">
        <f t="shared" si="5"/>
        <v>#REF!</v>
      </c>
      <c r="F25" s="29" t="e">
        <f t="shared" si="5"/>
        <v>#REF!</v>
      </c>
      <c r="G25" s="29" t="e">
        <f t="shared" si="5"/>
        <v>#REF!</v>
      </c>
      <c r="H25" s="29" t="e">
        <f t="shared" si="5"/>
        <v>#REF!</v>
      </c>
      <c r="I25" s="29" t="e">
        <f t="shared" si="5"/>
        <v>#REF!</v>
      </c>
      <c r="J25" s="29" t="e">
        <f t="shared" si="5"/>
        <v>#REF!</v>
      </c>
      <c r="K25" s="29" t="e">
        <f t="shared" si="5"/>
        <v>#REF!</v>
      </c>
      <c r="L25" s="29" t="e">
        <f t="shared" si="5"/>
        <v>#REF!</v>
      </c>
      <c r="M25" s="29" t="e">
        <f t="shared" si="5"/>
        <v>#REF!</v>
      </c>
      <c r="N25" s="29" t="e">
        <f t="shared" si="5"/>
        <v>#REF!</v>
      </c>
      <c r="O25" s="29" t="e">
        <f t="shared" si="5"/>
        <v>#REF!</v>
      </c>
      <c r="P25" s="29" t="e">
        <f t="shared" si="5"/>
        <v>#REF!</v>
      </c>
      <c r="Q25" s="29" t="e">
        <f t="shared" si="5"/>
        <v>#REF!</v>
      </c>
      <c r="R25" s="29" t="e">
        <f t="shared" si="5"/>
        <v>#REF!</v>
      </c>
      <c r="S25" s="29" t="e">
        <f t="shared" si="5"/>
        <v>#REF!</v>
      </c>
      <c r="T25" s="29" t="e">
        <f t="shared" si="5"/>
        <v>#REF!</v>
      </c>
      <c r="U25" s="29" t="e">
        <f t="shared" si="5"/>
        <v>#REF!</v>
      </c>
      <c r="V25" s="29" t="e">
        <f t="shared" si="5"/>
        <v>#REF!</v>
      </c>
      <c r="W25" s="29" t="e">
        <f t="shared" si="5"/>
        <v>#REF!</v>
      </c>
      <c r="X25" s="29" t="e">
        <f t="shared" si="5"/>
        <v>#REF!</v>
      </c>
      <c r="Y25" s="29" t="e">
        <f t="shared" si="5"/>
        <v>#REF!</v>
      </c>
      <c r="Z25" s="29" t="e">
        <f t="shared" si="5"/>
        <v>#REF!</v>
      </c>
      <c r="AA25" s="29" t="e">
        <f t="shared" si="5"/>
        <v>#REF!</v>
      </c>
      <c r="AB25" s="29" t="e">
        <f t="shared" si="5"/>
        <v>#REF!</v>
      </c>
      <c r="AC25" s="29" t="e">
        <f t="shared" si="5"/>
        <v>#REF!</v>
      </c>
      <c r="AD25" s="29" t="e">
        <f t="shared" si="5"/>
        <v>#REF!</v>
      </c>
      <c r="AE25" s="29" t="e">
        <f t="shared" si="5"/>
        <v>#REF!</v>
      </c>
      <c r="AF25" s="29" t="e">
        <f t="shared" si="5"/>
        <v>#REF!</v>
      </c>
      <c r="AG25" s="29" t="e">
        <f t="shared" si="5"/>
        <v>#REF!</v>
      </c>
    </row>
    <row r="26" spans="1:33"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ht="11.45" customHeight="1" x14ac:dyDescent="0.2">
      <c r="A27" s="3">
        <v>1</v>
      </c>
      <c r="B27" s="29" t="e">
        <f>B11*0.9+B36</f>
        <v>#REF!</v>
      </c>
      <c r="C27" s="29" t="e">
        <f t="shared" ref="C27:AG27" si="6">C11*0.9+C36</f>
        <v>#REF!</v>
      </c>
      <c r="D27" s="29" t="e">
        <f t="shared" si="6"/>
        <v>#REF!</v>
      </c>
      <c r="E27" s="29" t="e">
        <f t="shared" si="6"/>
        <v>#REF!</v>
      </c>
      <c r="F27" s="29" t="e">
        <f t="shared" si="6"/>
        <v>#REF!</v>
      </c>
      <c r="G27" s="29" t="e">
        <f t="shared" si="6"/>
        <v>#REF!</v>
      </c>
      <c r="H27" s="29" t="e">
        <f t="shared" si="6"/>
        <v>#REF!</v>
      </c>
      <c r="I27" s="29" t="e">
        <f t="shared" si="6"/>
        <v>#REF!</v>
      </c>
      <c r="J27" s="29" t="e">
        <f t="shared" si="6"/>
        <v>#REF!</v>
      </c>
      <c r="K27" s="29" t="e">
        <f t="shared" si="6"/>
        <v>#REF!</v>
      </c>
      <c r="L27" s="29" t="e">
        <f t="shared" si="6"/>
        <v>#REF!</v>
      </c>
      <c r="M27" s="29" t="e">
        <f t="shared" si="6"/>
        <v>#REF!</v>
      </c>
      <c r="N27" s="29" t="e">
        <f t="shared" si="6"/>
        <v>#REF!</v>
      </c>
      <c r="O27" s="29" t="e">
        <f t="shared" si="6"/>
        <v>#REF!</v>
      </c>
      <c r="P27" s="29" t="e">
        <f t="shared" si="6"/>
        <v>#REF!</v>
      </c>
      <c r="Q27" s="29" t="e">
        <f t="shared" si="6"/>
        <v>#REF!</v>
      </c>
      <c r="R27" s="29" t="e">
        <f t="shared" si="6"/>
        <v>#REF!</v>
      </c>
      <c r="S27" s="29" t="e">
        <f t="shared" si="6"/>
        <v>#REF!</v>
      </c>
      <c r="T27" s="29" t="e">
        <f t="shared" si="6"/>
        <v>#REF!</v>
      </c>
      <c r="U27" s="29" t="e">
        <f t="shared" si="6"/>
        <v>#REF!</v>
      </c>
      <c r="V27" s="29" t="e">
        <f t="shared" si="6"/>
        <v>#REF!</v>
      </c>
      <c r="W27" s="29" t="e">
        <f t="shared" si="6"/>
        <v>#REF!</v>
      </c>
      <c r="X27" s="29" t="e">
        <f t="shared" si="6"/>
        <v>#REF!</v>
      </c>
      <c r="Y27" s="29" t="e">
        <f t="shared" si="6"/>
        <v>#REF!</v>
      </c>
      <c r="Z27" s="29" t="e">
        <f t="shared" si="6"/>
        <v>#REF!</v>
      </c>
      <c r="AA27" s="29" t="e">
        <f t="shared" si="6"/>
        <v>#REF!</v>
      </c>
      <c r="AB27" s="29" t="e">
        <f t="shared" si="6"/>
        <v>#REF!</v>
      </c>
      <c r="AC27" s="29" t="e">
        <f t="shared" si="6"/>
        <v>#REF!</v>
      </c>
      <c r="AD27" s="29" t="e">
        <f t="shared" si="6"/>
        <v>#REF!</v>
      </c>
      <c r="AE27" s="29" t="e">
        <f t="shared" si="6"/>
        <v>#REF!</v>
      </c>
      <c r="AF27" s="29" t="e">
        <f t="shared" si="6"/>
        <v>#REF!</v>
      </c>
      <c r="AG27" s="29" t="e">
        <f t="shared" si="6"/>
        <v>#REF!</v>
      </c>
    </row>
    <row r="28" spans="1:33" ht="11.45" customHeight="1" x14ac:dyDescent="0.2">
      <c r="A28" s="3">
        <v>2</v>
      </c>
      <c r="B28" s="29" t="e">
        <f>B12*0.9+B37</f>
        <v>#REF!</v>
      </c>
      <c r="C28" s="29" t="e">
        <f t="shared" ref="C28:AG28" si="7">C12*0.9+C37</f>
        <v>#REF!</v>
      </c>
      <c r="D28" s="29" t="e">
        <f t="shared" si="7"/>
        <v>#REF!</v>
      </c>
      <c r="E28" s="29" t="e">
        <f t="shared" si="7"/>
        <v>#REF!</v>
      </c>
      <c r="F28" s="29" t="e">
        <f t="shared" si="7"/>
        <v>#REF!</v>
      </c>
      <c r="G28" s="29" t="e">
        <f t="shared" si="7"/>
        <v>#REF!</v>
      </c>
      <c r="H28" s="29" t="e">
        <f t="shared" si="7"/>
        <v>#REF!</v>
      </c>
      <c r="I28" s="29" t="e">
        <f t="shared" si="7"/>
        <v>#REF!</v>
      </c>
      <c r="J28" s="29" t="e">
        <f t="shared" si="7"/>
        <v>#REF!</v>
      </c>
      <c r="K28" s="29" t="e">
        <f t="shared" si="7"/>
        <v>#REF!</v>
      </c>
      <c r="L28" s="29" t="e">
        <f t="shared" si="7"/>
        <v>#REF!</v>
      </c>
      <c r="M28" s="29" t="e">
        <f t="shared" si="7"/>
        <v>#REF!</v>
      </c>
      <c r="N28" s="29" t="e">
        <f t="shared" si="7"/>
        <v>#REF!</v>
      </c>
      <c r="O28" s="29" t="e">
        <f t="shared" si="7"/>
        <v>#REF!</v>
      </c>
      <c r="P28" s="29" t="e">
        <f t="shared" si="7"/>
        <v>#REF!</v>
      </c>
      <c r="Q28" s="29" t="e">
        <f t="shared" si="7"/>
        <v>#REF!</v>
      </c>
      <c r="R28" s="29" t="e">
        <f t="shared" si="7"/>
        <v>#REF!</v>
      </c>
      <c r="S28" s="29" t="e">
        <f t="shared" si="7"/>
        <v>#REF!</v>
      </c>
      <c r="T28" s="29" t="e">
        <f t="shared" si="7"/>
        <v>#REF!</v>
      </c>
      <c r="U28" s="29" t="e">
        <f t="shared" si="7"/>
        <v>#REF!</v>
      </c>
      <c r="V28" s="29" t="e">
        <f t="shared" si="7"/>
        <v>#REF!</v>
      </c>
      <c r="W28" s="29" t="e">
        <f t="shared" si="7"/>
        <v>#REF!</v>
      </c>
      <c r="X28" s="29" t="e">
        <f t="shared" si="7"/>
        <v>#REF!</v>
      </c>
      <c r="Y28" s="29" t="e">
        <f t="shared" si="7"/>
        <v>#REF!</v>
      </c>
      <c r="Z28" s="29" t="e">
        <f t="shared" si="7"/>
        <v>#REF!</v>
      </c>
      <c r="AA28" s="29" t="e">
        <f t="shared" si="7"/>
        <v>#REF!</v>
      </c>
      <c r="AB28" s="29" t="e">
        <f t="shared" si="7"/>
        <v>#REF!</v>
      </c>
      <c r="AC28" s="29" t="e">
        <f t="shared" si="7"/>
        <v>#REF!</v>
      </c>
      <c r="AD28" s="29" t="e">
        <f t="shared" si="7"/>
        <v>#REF!</v>
      </c>
      <c r="AE28" s="29" t="e">
        <f t="shared" si="7"/>
        <v>#REF!</v>
      </c>
      <c r="AF28" s="29" t="e">
        <f t="shared" si="7"/>
        <v>#REF!</v>
      </c>
      <c r="AG28" s="29" t="e">
        <f t="shared" si="7"/>
        <v>#REF!</v>
      </c>
    </row>
    <row r="29" spans="1:33"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ht="11.45" customHeight="1" x14ac:dyDescent="0.2">
      <c r="A30" s="3">
        <v>1</v>
      </c>
      <c r="B30" s="29" t="e">
        <f>B14*0.9+B36</f>
        <v>#REF!</v>
      </c>
      <c r="C30" s="29" t="e">
        <f t="shared" ref="C30:AG30" si="8">C14*0.9+C36</f>
        <v>#REF!</v>
      </c>
      <c r="D30" s="29" t="e">
        <f t="shared" si="8"/>
        <v>#REF!</v>
      </c>
      <c r="E30" s="29" t="e">
        <f t="shared" si="8"/>
        <v>#REF!</v>
      </c>
      <c r="F30" s="29" t="e">
        <f t="shared" si="8"/>
        <v>#REF!</v>
      </c>
      <c r="G30" s="29" t="e">
        <f t="shared" si="8"/>
        <v>#REF!</v>
      </c>
      <c r="H30" s="29" t="e">
        <f t="shared" si="8"/>
        <v>#REF!</v>
      </c>
      <c r="I30" s="29" t="e">
        <f t="shared" si="8"/>
        <v>#REF!</v>
      </c>
      <c r="J30" s="29" t="e">
        <f t="shared" si="8"/>
        <v>#REF!</v>
      </c>
      <c r="K30" s="29" t="e">
        <f t="shared" si="8"/>
        <v>#REF!</v>
      </c>
      <c r="L30" s="29" t="e">
        <f t="shared" si="8"/>
        <v>#REF!</v>
      </c>
      <c r="M30" s="29" t="e">
        <f t="shared" si="8"/>
        <v>#REF!</v>
      </c>
      <c r="N30" s="29" t="e">
        <f t="shared" si="8"/>
        <v>#REF!</v>
      </c>
      <c r="O30" s="29" t="e">
        <f t="shared" si="8"/>
        <v>#REF!</v>
      </c>
      <c r="P30" s="29" t="e">
        <f t="shared" si="8"/>
        <v>#REF!</v>
      </c>
      <c r="Q30" s="29" t="e">
        <f t="shared" si="8"/>
        <v>#REF!</v>
      </c>
      <c r="R30" s="29" t="e">
        <f t="shared" si="8"/>
        <v>#REF!</v>
      </c>
      <c r="S30" s="29" t="e">
        <f t="shared" si="8"/>
        <v>#REF!</v>
      </c>
      <c r="T30" s="29" t="e">
        <f t="shared" si="8"/>
        <v>#REF!</v>
      </c>
      <c r="U30" s="29" t="e">
        <f t="shared" si="8"/>
        <v>#REF!</v>
      </c>
      <c r="V30" s="29" t="e">
        <f t="shared" si="8"/>
        <v>#REF!</v>
      </c>
      <c r="W30" s="29" t="e">
        <f t="shared" si="8"/>
        <v>#REF!</v>
      </c>
      <c r="X30" s="29" t="e">
        <f t="shared" si="8"/>
        <v>#REF!</v>
      </c>
      <c r="Y30" s="29" t="e">
        <f t="shared" si="8"/>
        <v>#REF!</v>
      </c>
      <c r="Z30" s="29" t="e">
        <f t="shared" si="8"/>
        <v>#REF!</v>
      </c>
      <c r="AA30" s="29" t="e">
        <f t="shared" si="8"/>
        <v>#REF!</v>
      </c>
      <c r="AB30" s="29" t="e">
        <f t="shared" si="8"/>
        <v>#REF!</v>
      </c>
      <c r="AC30" s="29" t="e">
        <f t="shared" si="8"/>
        <v>#REF!</v>
      </c>
      <c r="AD30" s="29" t="e">
        <f t="shared" si="8"/>
        <v>#REF!</v>
      </c>
      <c r="AE30" s="29" t="e">
        <f t="shared" si="8"/>
        <v>#REF!</v>
      </c>
      <c r="AF30" s="29" t="e">
        <f t="shared" si="8"/>
        <v>#REF!</v>
      </c>
      <c r="AG30" s="29" t="e">
        <f t="shared" si="8"/>
        <v>#REF!</v>
      </c>
    </row>
    <row r="31" spans="1:33" ht="11.45" customHeight="1" x14ac:dyDescent="0.2">
      <c r="A31" s="3">
        <v>2</v>
      </c>
      <c r="B31" s="29" t="e">
        <f>B15*0.9+B37</f>
        <v>#REF!</v>
      </c>
      <c r="C31" s="29" t="e">
        <f t="shared" ref="C31:AG31" si="9">C15*0.9+C37</f>
        <v>#REF!</v>
      </c>
      <c r="D31" s="29" t="e">
        <f t="shared" si="9"/>
        <v>#REF!</v>
      </c>
      <c r="E31" s="29" t="e">
        <f t="shared" si="9"/>
        <v>#REF!</v>
      </c>
      <c r="F31" s="29" t="e">
        <f t="shared" si="9"/>
        <v>#REF!</v>
      </c>
      <c r="G31" s="29" t="e">
        <f t="shared" si="9"/>
        <v>#REF!</v>
      </c>
      <c r="H31" s="29" t="e">
        <f t="shared" si="9"/>
        <v>#REF!</v>
      </c>
      <c r="I31" s="29" t="e">
        <f t="shared" si="9"/>
        <v>#REF!</v>
      </c>
      <c r="J31" s="29" t="e">
        <f t="shared" si="9"/>
        <v>#REF!</v>
      </c>
      <c r="K31" s="29" t="e">
        <f t="shared" si="9"/>
        <v>#REF!</v>
      </c>
      <c r="L31" s="29" t="e">
        <f t="shared" si="9"/>
        <v>#REF!</v>
      </c>
      <c r="M31" s="29" t="e">
        <f t="shared" si="9"/>
        <v>#REF!</v>
      </c>
      <c r="N31" s="29" t="e">
        <f t="shared" si="9"/>
        <v>#REF!</v>
      </c>
      <c r="O31" s="29" t="e">
        <f t="shared" si="9"/>
        <v>#REF!</v>
      </c>
      <c r="P31" s="29" t="e">
        <f t="shared" si="9"/>
        <v>#REF!</v>
      </c>
      <c r="Q31" s="29" t="e">
        <f t="shared" si="9"/>
        <v>#REF!</v>
      </c>
      <c r="R31" s="29" t="e">
        <f t="shared" si="9"/>
        <v>#REF!</v>
      </c>
      <c r="S31" s="29" t="e">
        <f t="shared" si="9"/>
        <v>#REF!</v>
      </c>
      <c r="T31" s="29" t="e">
        <f t="shared" si="9"/>
        <v>#REF!</v>
      </c>
      <c r="U31" s="29" t="e">
        <f t="shared" si="9"/>
        <v>#REF!</v>
      </c>
      <c r="V31" s="29" t="e">
        <f t="shared" si="9"/>
        <v>#REF!</v>
      </c>
      <c r="W31" s="29" t="e">
        <f t="shared" si="9"/>
        <v>#REF!</v>
      </c>
      <c r="X31" s="29" t="e">
        <f t="shared" si="9"/>
        <v>#REF!</v>
      </c>
      <c r="Y31" s="29" t="e">
        <f t="shared" si="9"/>
        <v>#REF!</v>
      </c>
      <c r="Z31" s="29" t="e">
        <f t="shared" si="9"/>
        <v>#REF!</v>
      </c>
      <c r="AA31" s="29" t="e">
        <f t="shared" si="9"/>
        <v>#REF!</v>
      </c>
      <c r="AB31" s="29" t="e">
        <f t="shared" si="9"/>
        <v>#REF!</v>
      </c>
      <c r="AC31" s="29" t="e">
        <f t="shared" si="9"/>
        <v>#REF!</v>
      </c>
      <c r="AD31" s="29" t="e">
        <f t="shared" si="9"/>
        <v>#REF!</v>
      </c>
      <c r="AE31" s="29" t="e">
        <f t="shared" si="9"/>
        <v>#REF!</v>
      </c>
      <c r="AF31" s="29" t="e">
        <f t="shared" si="9"/>
        <v>#REF!</v>
      </c>
      <c r="AG31" s="29" t="e">
        <f t="shared" si="9"/>
        <v>#REF!</v>
      </c>
    </row>
    <row r="32" spans="1:33"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ht="11.45" customHeight="1" x14ac:dyDescent="0.2">
      <c r="A33" s="3">
        <v>1</v>
      </c>
      <c r="B33" s="29" t="e">
        <f>B17*0.9+B36</f>
        <v>#REF!</v>
      </c>
      <c r="C33" s="29" t="e">
        <f t="shared" ref="C33:AG33" si="10">C17*0.9+C36</f>
        <v>#REF!</v>
      </c>
      <c r="D33" s="29" t="e">
        <f t="shared" si="10"/>
        <v>#REF!</v>
      </c>
      <c r="E33" s="29" t="e">
        <f t="shared" si="10"/>
        <v>#REF!</v>
      </c>
      <c r="F33" s="29" t="e">
        <f t="shared" si="10"/>
        <v>#REF!</v>
      </c>
      <c r="G33" s="29" t="e">
        <f t="shared" si="10"/>
        <v>#REF!</v>
      </c>
      <c r="H33" s="29" t="e">
        <f t="shared" si="10"/>
        <v>#REF!</v>
      </c>
      <c r="I33" s="29" t="e">
        <f t="shared" si="10"/>
        <v>#REF!</v>
      </c>
      <c r="J33" s="29" t="e">
        <f t="shared" si="10"/>
        <v>#REF!</v>
      </c>
      <c r="K33" s="29" t="e">
        <f t="shared" si="10"/>
        <v>#REF!</v>
      </c>
      <c r="L33" s="29" t="e">
        <f t="shared" si="10"/>
        <v>#REF!</v>
      </c>
      <c r="M33" s="29" t="e">
        <f t="shared" si="10"/>
        <v>#REF!</v>
      </c>
      <c r="N33" s="29" t="e">
        <f t="shared" si="10"/>
        <v>#REF!</v>
      </c>
      <c r="O33" s="29" t="e">
        <f t="shared" si="10"/>
        <v>#REF!</v>
      </c>
      <c r="P33" s="29" t="e">
        <f t="shared" si="10"/>
        <v>#REF!</v>
      </c>
      <c r="Q33" s="29" t="e">
        <f t="shared" si="10"/>
        <v>#REF!</v>
      </c>
      <c r="R33" s="29" t="e">
        <f t="shared" si="10"/>
        <v>#REF!</v>
      </c>
      <c r="S33" s="29" t="e">
        <f t="shared" si="10"/>
        <v>#REF!</v>
      </c>
      <c r="T33" s="29" t="e">
        <f t="shared" si="10"/>
        <v>#REF!</v>
      </c>
      <c r="U33" s="29" t="e">
        <f t="shared" si="10"/>
        <v>#REF!</v>
      </c>
      <c r="V33" s="29" t="e">
        <f t="shared" si="10"/>
        <v>#REF!</v>
      </c>
      <c r="W33" s="29" t="e">
        <f t="shared" si="10"/>
        <v>#REF!</v>
      </c>
      <c r="X33" s="29" t="e">
        <f t="shared" si="10"/>
        <v>#REF!</v>
      </c>
      <c r="Y33" s="29" t="e">
        <f t="shared" si="10"/>
        <v>#REF!</v>
      </c>
      <c r="Z33" s="29" t="e">
        <f t="shared" si="10"/>
        <v>#REF!</v>
      </c>
      <c r="AA33" s="29" t="e">
        <f t="shared" si="10"/>
        <v>#REF!</v>
      </c>
      <c r="AB33" s="29" t="e">
        <f t="shared" si="10"/>
        <v>#REF!</v>
      </c>
      <c r="AC33" s="29" t="e">
        <f t="shared" si="10"/>
        <v>#REF!</v>
      </c>
      <c r="AD33" s="29" t="e">
        <f t="shared" si="10"/>
        <v>#REF!</v>
      </c>
      <c r="AE33" s="29" t="e">
        <f t="shared" si="10"/>
        <v>#REF!</v>
      </c>
      <c r="AF33" s="29" t="e">
        <f t="shared" si="10"/>
        <v>#REF!</v>
      </c>
      <c r="AG33" s="29" t="e">
        <f t="shared" si="10"/>
        <v>#REF!</v>
      </c>
    </row>
    <row r="34" spans="1:33" ht="11.45" customHeight="1" x14ac:dyDescent="0.2">
      <c r="A34" s="3">
        <v>2</v>
      </c>
      <c r="B34" s="29" t="e">
        <f>B18*0.9+B37</f>
        <v>#REF!</v>
      </c>
      <c r="C34" s="29" t="e">
        <f t="shared" ref="C34:AG34" si="11">C18*0.9+C37</f>
        <v>#REF!</v>
      </c>
      <c r="D34" s="29" t="e">
        <f t="shared" si="11"/>
        <v>#REF!</v>
      </c>
      <c r="E34" s="29" t="e">
        <f t="shared" si="11"/>
        <v>#REF!</v>
      </c>
      <c r="F34" s="29" t="e">
        <f t="shared" si="11"/>
        <v>#REF!</v>
      </c>
      <c r="G34" s="29" t="e">
        <f t="shared" si="11"/>
        <v>#REF!</v>
      </c>
      <c r="H34" s="29" t="e">
        <f t="shared" si="11"/>
        <v>#REF!</v>
      </c>
      <c r="I34" s="29" t="e">
        <f t="shared" si="11"/>
        <v>#REF!</v>
      </c>
      <c r="J34" s="29" t="e">
        <f t="shared" si="11"/>
        <v>#REF!</v>
      </c>
      <c r="K34" s="29" t="e">
        <f t="shared" si="11"/>
        <v>#REF!</v>
      </c>
      <c r="L34" s="29" t="e">
        <f t="shared" si="11"/>
        <v>#REF!</v>
      </c>
      <c r="M34" s="29" t="e">
        <f t="shared" si="11"/>
        <v>#REF!</v>
      </c>
      <c r="N34" s="29" t="e">
        <f t="shared" si="11"/>
        <v>#REF!</v>
      </c>
      <c r="O34" s="29" t="e">
        <f t="shared" si="11"/>
        <v>#REF!</v>
      </c>
      <c r="P34" s="29" t="e">
        <f t="shared" si="11"/>
        <v>#REF!</v>
      </c>
      <c r="Q34" s="29" t="e">
        <f t="shared" si="11"/>
        <v>#REF!</v>
      </c>
      <c r="R34" s="29" t="e">
        <f t="shared" si="11"/>
        <v>#REF!</v>
      </c>
      <c r="S34" s="29" t="e">
        <f t="shared" si="11"/>
        <v>#REF!</v>
      </c>
      <c r="T34" s="29" t="e">
        <f t="shared" si="11"/>
        <v>#REF!</v>
      </c>
      <c r="U34" s="29" t="e">
        <f t="shared" si="11"/>
        <v>#REF!</v>
      </c>
      <c r="V34" s="29" t="e">
        <f t="shared" si="11"/>
        <v>#REF!</v>
      </c>
      <c r="W34" s="29" t="e">
        <f t="shared" si="11"/>
        <v>#REF!</v>
      </c>
      <c r="X34" s="29" t="e">
        <f t="shared" si="11"/>
        <v>#REF!</v>
      </c>
      <c r="Y34" s="29" t="e">
        <f t="shared" si="11"/>
        <v>#REF!</v>
      </c>
      <c r="Z34" s="29" t="e">
        <f t="shared" si="11"/>
        <v>#REF!</v>
      </c>
      <c r="AA34" s="29" t="e">
        <f t="shared" si="11"/>
        <v>#REF!</v>
      </c>
      <c r="AB34" s="29" t="e">
        <f t="shared" si="11"/>
        <v>#REF!</v>
      </c>
      <c r="AC34" s="29" t="e">
        <f t="shared" si="11"/>
        <v>#REF!</v>
      </c>
      <c r="AD34" s="29" t="e">
        <f t="shared" si="11"/>
        <v>#REF!</v>
      </c>
      <c r="AE34" s="29" t="e">
        <f t="shared" si="11"/>
        <v>#REF!</v>
      </c>
      <c r="AF34" s="29" t="e">
        <f t="shared" si="11"/>
        <v>#REF!</v>
      </c>
      <c r="AG34" s="29" t="e">
        <f t="shared" si="11"/>
        <v>#REF!</v>
      </c>
    </row>
    <row r="35" spans="1:33"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ht="15" customHeight="1" x14ac:dyDescent="0.2">
      <c r="A36" s="24"/>
      <c r="B36" s="98">
        <v>1750</v>
      </c>
      <c r="C36" s="98">
        <v>1750</v>
      </c>
      <c r="D36" s="48">
        <v>2400</v>
      </c>
      <c r="E36" s="48">
        <v>2400</v>
      </c>
      <c r="F36" s="48">
        <v>2400</v>
      </c>
      <c r="G36" s="48">
        <v>2400</v>
      </c>
      <c r="H36" s="48">
        <v>2400</v>
      </c>
      <c r="I36" s="48">
        <v>2400</v>
      </c>
      <c r="J36" s="101">
        <v>2000</v>
      </c>
      <c r="K36" s="101">
        <v>2000</v>
      </c>
      <c r="L36" s="101">
        <v>2000</v>
      </c>
      <c r="M36" s="101">
        <v>2000</v>
      </c>
      <c r="N36" s="101">
        <v>2000</v>
      </c>
      <c r="O36" s="101">
        <v>2000</v>
      </c>
      <c r="P36" s="101">
        <v>2000</v>
      </c>
      <c r="Q36" s="101">
        <v>2000</v>
      </c>
      <c r="R36" s="101">
        <v>2000</v>
      </c>
      <c r="S36" s="101">
        <v>2000</v>
      </c>
      <c r="T36" s="101">
        <v>2000</v>
      </c>
      <c r="U36" s="101">
        <v>2000</v>
      </c>
      <c r="V36" s="101">
        <v>2000</v>
      </c>
      <c r="W36" s="101">
        <v>2000</v>
      </c>
      <c r="X36" s="101">
        <v>2000</v>
      </c>
      <c r="Y36" s="101">
        <v>2000</v>
      </c>
      <c r="Z36" s="101">
        <v>2000</v>
      </c>
      <c r="AA36" s="101">
        <v>2000</v>
      </c>
      <c r="AB36" s="101">
        <v>2000</v>
      </c>
      <c r="AC36" s="101">
        <v>2000</v>
      </c>
      <c r="AD36" s="101">
        <v>2000</v>
      </c>
      <c r="AE36" s="101">
        <v>2000</v>
      </c>
      <c r="AF36" s="101">
        <v>2000</v>
      </c>
      <c r="AG36" s="101">
        <v>2000</v>
      </c>
    </row>
    <row r="37" spans="1:33" x14ac:dyDescent="0.2">
      <c r="A37" s="22"/>
      <c r="B37" s="99">
        <f>B36*2</f>
        <v>3500</v>
      </c>
      <c r="C37" s="99">
        <f t="shared" ref="C37:D37" si="12">C36*2</f>
        <v>3500</v>
      </c>
      <c r="D37" s="100">
        <f t="shared" si="12"/>
        <v>4800</v>
      </c>
      <c r="E37" s="100">
        <f t="shared" ref="E37" si="13">E36*2</f>
        <v>4800</v>
      </c>
      <c r="F37" s="100">
        <f t="shared" ref="F37" si="14">F36*2</f>
        <v>4800</v>
      </c>
      <c r="G37" s="100">
        <f t="shared" ref="G37" si="15">G36*2</f>
        <v>4800</v>
      </c>
      <c r="H37" s="100">
        <f t="shared" ref="H37" si="16">H36*2</f>
        <v>4800</v>
      </c>
      <c r="I37" s="100">
        <f t="shared" ref="I37" si="17">I36*2</f>
        <v>4800</v>
      </c>
      <c r="J37" s="102">
        <f>J36*2</f>
        <v>4000</v>
      </c>
      <c r="K37" s="102">
        <f t="shared" ref="K37:AG37" si="18">K36*2</f>
        <v>4000</v>
      </c>
      <c r="L37" s="102">
        <f t="shared" si="18"/>
        <v>4000</v>
      </c>
      <c r="M37" s="102">
        <f t="shared" si="18"/>
        <v>4000</v>
      </c>
      <c r="N37" s="102">
        <f t="shared" si="18"/>
        <v>4000</v>
      </c>
      <c r="O37" s="102">
        <f t="shared" si="18"/>
        <v>4000</v>
      </c>
      <c r="P37" s="102">
        <f t="shared" si="18"/>
        <v>4000</v>
      </c>
      <c r="Q37" s="102">
        <f t="shared" si="18"/>
        <v>4000</v>
      </c>
      <c r="R37" s="102">
        <f t="shared" si="18"/>
        <v>4000</v>
      </c>
      <c r="S37" s="102">
        <f t="shared" si="18"/>
        <v>4000</v>
      </c>
      <c r="T37" s="102">
        <f t="shared" si="18"/>
        <v>4000</v>
      </c>
      <c r="U37" s="102">
        <f t="shared" si="18"/>
        <v>4000</v>
      </c>
      <c r="V37" s="102">
        <f t="shared" si="18"/>
        <v>4000</v>
      </c>
      <c r="W37" s="102">
        <f t="shared" si="18"/>
        <v>4000</v>
      </c>
      <c r="X37" s="102">
        <f t="shared" si="18"/>
        <v>4000</v>
      </c>
      <c r="Y37" s="102">
        <f t="shared" si="18"/>
        <v>4000</v>
      </c>
      <c r="Z37" s="102">
        <f t="shared" si="18"/>
        <v>4000</v>
      </c>
      <c r="AA37" s="102">
        <f t="shared" si="18"/>
        <v>4000</v>
      </c>
      <c r="AB37" s="102">
        <f t="shared" si="18"/>
        <v>4000</v>
      </c>
      <c r="AC37" s="102">
        <f t="shared" si="18"/>
        <v>4000</v>
      </c>
      <c r="AD37" s="102">
        <f t="shared" si="18"/>
        <v>4000</v>
      </c>
      <c r="AE37" s="102">
        <f t="shared" si="18"/>
        <v>4000</v>
      </c>
      <c r="AF37" s="102">
        <f t="shared" si="18"/>
        <v>4000</v>
      </c>
      <c r="AG37" s="102">
        <f t="shared" si="18"/>
        <v>4000</v>
      </c>
    </row>
    <row r="38" spans="1:33" x14ac:dyDescent="0.2">
      <c r="A38" s="41" t="s">
        <v>3</v>
      </c>
      <c r="B38" s="50"/>
      <c r="C38" s="50"/>
      <c r="D38" s="50"/>
    </row>
    <row r="39" spans="1:33" x14ac:dyDescent="0.2">
      <c r="A39" s="42" t="s">
        <v>4</v>
      </c>
    </row>
    <row r="40" spans="1:33" x14ac:dyDescent="0.2">
      <c r="A40" s="42" t="s">
        <v>5</v>
      </c>
    </row>
    <row r="41" spans="1:33" ht="24" x14ac:dyDescent="0.2">
      <c r="A41" s="26" t="s">
        <v>6</v>
      </c>
    </row>
    <row r="42" spans="1:33" x14ac:dyDescent="0.2">
      <c r="A42" s="42" t="s">
        <v>7</v>
      </c>
    </row>
    <row r="43" spans="1:33" ht="12.6" customHeight="1" x14ac:dyDescent="0.2">
      <c r="A43" s="22"/>
    </row>
    <row r="44" spans="1:33" x14ac:dyDescent="0.2">
      <c r="A44" s="39" t="s">
        <v>8</v>
      </c>
    </row>
    <row r="45" spans="1:33" x14ac:dyDescent="0.2">
      <c r="A45" s="40"/>
    </row>
  </sheetData>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140625" style="1" customWidth="1"/>
    <col min="2" max="9" width="9.85546875" style="1" bestFit="1" customWidth="1"/>
    <col min="10" max="10" width="9.5703125" style="1" customWidth="1"/>
    <col min="11" max="15" width="9.85546875" style="1" customWidth="1"/>
    <col min="16" max="30" width="9.85546875" style="1" bestFit="1" customWidth="1"/>
    <col min="31" max="16384" width="8.5703125" style="1"/>
  </cols>
  <sheetData>
    <row r="1" spans="1:30" ht="10.7" customHeight="1" x14ac:dyDescent="0.2">
      <c r="A1" s="9" t="s">
        <v>175</v>
      </c>
    </row>
    <row r="2" spans="1:30" ht="10.7" customHeight="1" x14ac:dyDescent="0.2">
      <c r="A2" s="19" t="s">
        <v>10</v>
      </c>
    </row>
    <row r="3" spans="1:30" ht="10.7" customHeight="1" x14ac:dyDescent="0.2">
      <c r="A3" s="10"/>
    </row>
    <row r="4" spans="1:30" x14ac:dyDescent="0.2">
      <c r="A4" s="95" t="s">
        <v>1</v>
      </c>
    </row>
    <row r="5" spans="1:30" s="28" customFormat="1" ht="25.5" customHeight="1" x14ac:dyDescent="0.2">
      <c r="A5" s="34" t="s">
        <v>0</v>
      </c>
      <c r="B5" s="47">
        <f>'C завтраками| Bed and breakfast'!B5</f>
        <v>45847</v>
      </c>
      <c r="C5" s="47">
        <f>'C завтраками| Bed and breakfast'!C5</f>
        <v>45849</v>
      </c>
      <c r="D5" s="47">
        <f>'C завтраками| Bed and breakfast'!D5</f>
        <v>45851</v>
      </c>
      <c r="E5" s="47">
        <f>'C завтраками| Bed and breakfast'!E5</f>
        <v>45852</v>
      </c>
      <c r="F5" s="47">
        <f>'C завтраками| Bed and breakfast'!F5</f>
        <v>45854</v>
      </c>
      <c r="G5" s="47">
        <f>'C завтраками| Bed and breakfast'!G5</f>
        <v>45856</v>
      </c>
      <c r="H5" s="47">
        <f>'C завтраками| Bed and breakfast'!H5</f>
        <v>45858</v>
      </c>
      <c r="I5" s="47">
        <f>'C завтраками| Bed and breakfast'!I5</f>
        <v>45860</v>
      </c>
      <c r="J5" s="47">
        <f>'C завтраками| Bed and breakfast'!J5</f>
        <v>45862</v>
      </c>
      <c r="K5" s="47">
        <f>'C завтраками| Bed and breakfast'!K5</f>
        <v>45863</v>
      </c>
      <c r="L5" s="47">
        <f>'C завтраками| Bed and breakfast'!L5</f>
        <v>45865</v>
      </c>
      <c r="M5" s="47">
        <f>'C завтраками| Bed and breakfast'!M5</f>
        <v>45867</v>
      </c>
      <c r="N5" s="47">
        <f>'C завтраками| Bed and breakfast'!N5</f>
        <v>45870</v>
      </c>
      <c r="O5" s="47">
        <f>'C завтраками| Bed and breakfast'!O5</f>
        <v>45872</v>
      </c>
      <c r="P5" s="47">
        <f>'C завтраками| Bed and breakfast'!P5</f>
        <v>45877</v>
      </c>
      <c r="Q5" s="47">
        <f>'C завтраками| Bed and breakfast'!Q5</f>
        <v>45879</v>
      </c>
      <c r="R5" s="47">
        <f>'C завтраками| Bed and breakfast'!R5</f>
        <v>45882</v>
      </c>
      <c r="S5" s="47">
        <f>'C завтраками| Bed and breakfast'!S5</f>
        <v>45884</v>
      </c>
      <c r="T5" s="47">
        <f>'C завтраками| Bed and breakfast'!T5</f>
        <v>45886</v>
      </c>
      <c r="U5" s="47">
        <f>'C завтраками| Bed and breakfast'!U5</f>
        <v>45890</v>
      </c>
      <c r="V5" s="47">
        <f>'C завтраками| Bed and breakfast'!V5</f>
        <v>45891</v>
      </c>
      <c r="W5" s="47">
        <f>'C завтраками| Bed and breakfast'!W5</f>
        <v>45893</v>
      </c>
      <c r="X5" s="47">
        <f>'C завтраками| Bed and breakfast'!X5</f>
        <v>45901</v>
      </c>
      <c r="Y5" s="47">
        <f>'C завтраками| Bed and breakfast'!Y5</f>
        <v>45905</v>
      </c>
      <c r="Z5" s="47">
        <f>'C завтраками| Bed and breakfast'!Z5</f>
        <v>45907</v>
      </c>
      <c r="AA5" s="47">
        <f>'C завтраками| Bed and breakfast'!AA5</f>
        <v>45909</v>
      </c>
      <c r="AB5" s="47">
        <f>'C завтраками| Bed and breakfast'!AB5</f>
        <v>45913</v>
      </c>
      <c r="AC5" s="47">
        <f>'C завтраками| Bed and breakfast'!AC5</f>
        <v>45926</v>
      </c>
      <c r="AD5" s="47">
        <f>'C завтраками| Bed and breakfast'!AD5</f>
        <v>45928</v>
      </c>
    </row>
    <row r="6" spans="1:30" s="28" customFormat="1" ht="25.5" customHeight="1" x14ac:dyDescent="0.2">
      <c r="A6" s="34"/>
      <c r="B6" s="47">
        <f>'C завтраками| Bed and breakfast'!B6</f>
        <v>45848</v>
      </c>
      <c r="C6" s="47">
        <f>'C завтраками| Bed and breakfast'!C6</f>
        <v>45850</v>
      </c>
      <c r="D6" s="47">
        <f>'C завтраками| Bed and breakfast'!D6</f>
        <v>45851</v>
      </c>
      <c r="E6" s="47">
        <f>'C завтраками| Bed and breakfast'!E6</f>
        <v>45853</v>
      </c>
      <c r="F6" s="47">
        <f>'C завтраками| Bed and breakfast'!F6</f>
        <v>45855</v>
      </c>
      <c r="G6" s="47">
        <f>'C завтраками| Bed and breakfast'!G6</f>
        <v>45857</v>
      </c>
      <c r="H6" s="47">
        <f>'C завтраками| Bed and breakfast'!H6</f>
        <v>45859</v>
      </c>
      <c r="I6" s="47">
        <f>'C завтраками| Bed and breakfast'!I6</f>
        <v>45861</v>
      </c>
      <c r="J6" s="47">
        <f>'C завтраками| Bed and breakfast'!J6</f>
        <v>45862</v>
      </c>
      <c r="K6" s="47">
        <f>'C завтраками| Bed and breakfast'!K6</f>
        <v>45864</v>
      </c>
      <c r="L6" s="47">
        <f>'C завтраками| Bed and breakfast'!L6</f>
        <v>45866</v>
      </c>
      <c r="M6" s="47">
        <f>'C завтраками| Bed and breakfast'!M6</f>
        <v>45869</v>
      </c>
      <c r="N6" s="47">
        <f>'C завтраками| Bed and breakfast'!N6</f>
        <v>45871</v>
      </c>
      <c r="O6" s="47">
        <f>'C завтраками| Bed and breakfast'!O6</f>
        <v>45876</v>
      </c>
      <c r="P6" s="47">
        <f>'C завтраками| Bed and breakfast'!P6</f>
        <v>45878</v>
      </c>
      <c r="Q6" s="47">
        <f>'C завтраками| Bed and breakfast'!Q6</f>
        <v>45881</v>
      </c>
      <c r="R6" s="47">
        <f>'C завтраками| Bed and breakfast'!R6</f>
        <v>45883</v>
      </c>
      <c r="S6" s="47">
        <f>'C завтраками| Bed and breakfast'!S6</f>
        <v>45885</v>
      </c>
      <c r="T6" s="47">
        <f>'C завтраками| Bed and breakfast'!T6</f>
        <v>45889</v>
      </c>
      <c r="U6" s="47">
        <f>'C завтраками| Bed and breakfast'!U6</f>
        <v>45890</v>
      </c>
      <c r="V6" s="47">
        <f>'C завтраками| Bed and breakfast'!V6</f>
        <v>45892</v>
      </c>
      <c r="W6" s="47">
        <f>'C завтраками| Bed and breakfast'!W6</f>
        <v>45900</v>
      </c>
      <c r="X6" s="47">
        <f>'C завтраками| Bed and breakfast'!X6</f>
        <v>45904</v>
      </c>
      <c r="Y6" s="47">
        <f>'C завтраками| Bed and breakfast'!Y6</f>
        <v>45906</v>
      </c>
      <c r="Z6" s="47">
        <f>'C завтраками| Bed and breakfast'!Z6</f>
        <v>45908</v>
      </c>
      <c r="AA6" s="47">
        <f>'C завтраками| Bed and breakfast'!AA6</f>
        <v>45912</v>
      </c>
      <c r="AB6" s="47">
        <f>'C завтраками| Bed and breakfast'!AB6</f>
        <v>45925</v>
      </c>
      <c r="AC6" s="47">
        <f>'C завтраками| Bed and breakfast'!AC6</f>
        <v>45927</v>
      </c>
      <c r="AD6" s="47">
        <f>'C завтраками| Bed and breakfast'!AD6</f>
        <v>45930</v>
      </c>
    </row>
    <row r="7" spans="1:30"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row>
    <row r="8" spans="1:30" ht="10.7" customHeight="1" x14ac:dyDescent="0.2">
      <c r="A8" s="3">
        <v>1</v>
      </c>
      <c r="B8" s="119">
        <f>'C завтраками| Bed and breakfast'!B8</f>
        <v>11400</v>
      </c>
      <c r="C8" s="119">
        <f>'C завтраками| Bed and breakfast'!C8</f>
        <v>7600</v>
      </c>
      <c r="D8" s="119">
        <f>'C завтраками| Bed and breakfast'!D8</f>
        <v>7600</v>
      </c>
      <c r="E8" s="119">
        <f>'C завтраками| Bed and breakfast'!E8</f>
        <v>7200</v>
      </c>
      <c r="F8" s="119">
        <f>'C завтраками| Bed and breakfast'!F8</f>
        <v>8000</v>
      </c>
      <c r="G8" s="119">
        <f>'C завтраками| Bed and breakfast'!G8</f>
        <v>8000</v>
      </c>
      <c r="H8" s="119">
        <f>'C завтраками| Bed and breakfast'!H8</f>
        <v>8000</v>
      </c>
      <c r="I8" s="119">
        <f>'C завтраками| Bed and breakfast'!I8</f>
        <v>8000</v>
      </c>
      <c r="J8" s="119">
        <f>'C завтраками| Bed and breakfast'!J8</f>
        <v>8000</v>
      </c>
      <c r="K8" s="119">
        <f>'C завтраками| Bed and breakfast'!K8</f>
        <v>9600</v>
      </c>
      <c r="L8" s="119">
        <f>'C завтраками| Bed and breakfast'!L8</f>
        <v>9400</v>
      </c>
      <c r="M8" s="119">
        <f>'C завтраками| Bed and breakfast'!M8</f>
        <v>7200</v>
      </c>
      <c r="N8" s="119">
        <f>'C завтраками| Bed and breakfast'!N8</f>
        <v>8000</v>
      </c>
      <c r="O8" s="119">
        <f>'C завтраками| Bed and breakfast'!O8</f>
        <v>8000</v>
      </c>
      <c r="P8" s="119">
        <f>'C завтраками| Bed and breakfast'!P8</f>
        <v>8000</v>
      </c>
      <c r="Q8" s="119">
        <f>'C завтраками| Bed and breakfast'!Q8</f>
        <v>8000</v>
      </c>
      <c r="R8" s="119">
        <f>'C завтраками| Bed and breakfast'!R8</f>
        <v>8000</v>
      </c>
      <c r="S8" s="119">
        <f>'C завтраками| Bed and breakfast'!S8</f>
        <v>8000</v>
      </c>
      <c r="T8" s="119">
        <f>'C завтраками| Bed and breakfast'!T8</f>
        <v>8000</v>
      </c>
      <c r="U8" s="119">
        <f>'C завтраками| Bed and breakfast'!U8</f>
        <v>8000</v>
      </c>
      <c r="V8" s="119">
        <f>'C завтраками| Bed and breakfast'!V8</f>
        <v>8000</v>
      </c>
      <c r="W8" s="119">
        <f>'C завтраками| Bed and breakfast'!W8</f>
        <v>7000</v>
      </c>
      <c r="X8" s="119">
        <f>'C завтраками| Bed and breakfast'!X8</f>
        <v>7000</v>
      </c>
      <c r="Y8" s="119">
        <f>'C завтраками| Bed and breakfast'!Y8</f>
        <v>8000</v>
      </c>
      <c r="Z8" s="119">
        <f>'C завтраками| Bed and breakfast'!Z8</f>
        <v>7000</v>
      </c>
      <c r="AA8" s="119">
        <f>'C завтраками| Bed and breakfast'!AA8</f>
        <v>7000</v>
      </c>
      <c r="AB8" s="119">
        <f>'C завтраками| Bed and breakfast'!AB8</f>
        <v>9000</v>
      </c>
      <c r="AC8" s="119">
        <f>'C завтраками| Bed and breakfast'!AC8</f>
        <v>7000</v>
      </c>
      <c r="AD8" s="119">
        <f>'C завтраками| Bed and breakfast'!AD8</f>
        <v>7000</v>
      </c>
    </row>
    <row r="9" spans="1:30" ht="10.7" customHeight="1" x14ac:dyDescent="0.2">
      <c r="A9" s="3">
        <v>2</v>
      </c>
      <c r="B9" s="119">
        <f>'C завтраками| Bed and breakfast'!B9</f>
        <v>12800</v>
      </c>
      <c r="C9" s="119">
        <f>'C завтраками| Bed and breakfast'!C9</f>
        <v>9000</v>
      </c>
      <c r="D9" s="119">
        <f>'C завтраками| Bed and breakfast'!D9</f>
        <v>9000</v>
      </c>
      <c r="E9" s="119">
        <f>'C завтраками| Bed and breakfast'!E9</f>
        <v>8600</v>
      </c>
      <c r="F9" s="119">
        <f>'C завтраками| Bed and breakfast'!F9</f>
        <v>9400</v>
      </c>
      <c r="G9" s="119">
        <f>'C завтраками| Bed and breakfast'!G9</f>
        <v>9400</v>
      </c>
      <c r="H9" s="119">
        <f>'C завтраками| Bed and breakfast'!H9</f>
        <v>9400</v>
      </c>
      <c r="I9" s="119">
        <f>'C завтраками| Bed and breakfast'!I9</f>
        <v>9400</v>
      </c>
      <c r="J9" s="119">
        <f>'C завтраками| Bed and breakfast'!J9</f>
        <v>9400</v>
      </c>
      <c r="K9" s="119">
        <f>'C завтраками| Bed and breakfast'!K9</f>
        <v>11000</v>
      </c>
      <c r="L9" s="119">
        <f>'C завтраками| Bed and breakfast'!L9</f>
        <v>10800</v>
      </c>
      <c r="M9" s="119">
        <f>'C завтраками| Bed and breakfast'!M9</f>
        <v>8600</v>
      </c>
      <c r="N9" s="119">
        <f>'C завтраками| Bed and breakfast'!N9</f>
        <v>9400</v>
      </c>
      <c r="O9" s="119">
        <f>'C завтраками| Bed and breakfast'!O9</f>
        <v>9400</v>
      </c>
      <c r="P9" s="119">
        <f>'C завтраками| Bed and breakfast'!P9</f>
        <v>9400</v>
      </c>
      <c r="Q9" s="119">
        <f>'C завтраками| Bed and breakfast'!Q9</f>
        <v>9400</v>
      </c>
      <c r="R9" s="119">
        <f>'C завтраками| Bed and breakfast'!R9</f>
        <v>9400</v>
      </c>
      <c r="S9" s="119">
        <f>'C завтраками| Bed and breakfast'!S9</f>
        <v>9400</v>
      </c>
      <c r="T9" s="119">
        <f>'C завтраками| Bed and breakfast'!T9</f>
        <v>9400</v>
      </c>
      <c r="U9" s="119">
        <f>'C завтраками| Bed and breakfast'!U9</f>
        <v>9400</v>
      </c>
      <c r="V9" s="119">
        <f>'C завтраками| Bed and breakfast'!V9</f>
        <v>9400</v>
      </c>
      <c r="W9" s="119">
        <f>'C завтраками| Bed and breakfast'!W9</f>
        <v>8400</v>
      </c>
      <c r="X9" s="119">
        <f>'C завтраками| Bed and breakfast'!X9</f>
        <v>8400</v>
      </c>
      <c r="Y9" s="119">
        <f>'C завтраками| Bed and breakfast'!Y9</f>
        <v>9400</v>
      </c>
      <c r="Z9" s="119">
        <f>'C завтраками| Bed and breakfast'!Z9</f>
        <v>8400</v>
      </c>
      <c r="AA9" s="119">
        <f>'C завтраками| Bed and breakfast'!AA9</f>
        <v>8400</v>
      </c>
      <c r="AB9" s="119">
        <f>'C завтраками| Bed and breakfast'!AB9</f>
        <v>10400</v>
      </c>
      <c r="AC9" s="119">
        <f>'C завтраками| Bed and breakfast'!AC9</f>
        <v>8400</v>
      </c>
      <c r="AD9" s="119">
        <f>'C завтраками| Bed and breakfast'!AD9</f>
        <v>8400</v>
      </c>
    </row>
    <row r="10" spans="1:30"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row>
    <row r="11" spans="1:30" ht="10.7" customHeight="1" x14ac:dyDescent="0.2">
      <c r="A11" s="3">
        <v>1</v>
      </c>
      <c r="B11" s="119">
        <f>'C завтраками| Bed and breakfast'!B11</f>
        <v>12900</v>
      </c>
      <c r="C11" s="119">
        <f>'C завтраками| Bed and breakfast'!C11</f>
        <v>9100</v>
      </c>
      <c r="D11" s="119">
        <f>'C завтраками| Bed and breakfast'!D11</f>
        <v>9100</v>
      </c>
      <c r="E11" s="119">
        <f>'C завтраками| Bed and breakfast'!E11</f>
        <v>8700</v>
      </c>
      <c r="F11" s="119">
        <f>'C завтраками| Bed and breakfast'!F11</f>
        <v>9500</v>
      </c>
      <c r="G11" s="119">
        <f>'C завтраками| Bed and breakfast'!G11</f>
        <v>9500</v>
      </c>
      <c r="H11" s="119">
        <f>'C завтраками| Bed and breakfast'!H11</f>
        <v>9500</v>
      </c>
      <c r="I11" s="119">
        <f>'C завтраками| Bed and breakfast'!I11</f>
        <v>9500</v>
      </c>
      <c r="J11" s="119">
        <f>'C завтраками| Bed and breakfast'!J11</f>
        <v>9500</v>
      </c>
      <c r="K11" s="119">
        <f>'C завтраками| Bed and breakfast'!K11</f>
        <v>11100</v>
      </c>
      <c r="L11" s="119">
        <f>'C завтраками| Bed and breakfast'!L11</f>
        <v>10900</v>
      </c>
      <c r="M11" s="119">
        <f>'C завтраками| Bed and breakfast'!M11</f>
        <v>8700</v>
      </c>
      <c r="N11" s="119">
        <f>'C завтраками| Bed and breakfast'!N11</f>
        <v>9500</v>
      </c>
      <c r="O11" s="119">
        <f>'C завтраками| Bed and breakfast'!O11</f>
        <v>9500</v>
      </c>
      <c r="P11" s="119">
        <f>'C завтраками| Bed and breakfast'!P11</f>
        <v>9500</v>
      </c>
      <c r="Q11" s="119">
        <f>'C завтраками| Bed and breakfast'!Q11</f>
        <v>9500</v>
      </c>
      <c r="R11" s="119">
        <f>'C завтраками| Bed and breakfast'!R11</f>
        <v>9500</v>
      </c>
      <c r="S11" s="119">
        <f>'C завтраками| Bed and breakfast'!S11</f>
        <v>9500</v>
      </c>
      <c r="T11" s="119">
        <f>'C завтраками| Bed and breakfast'!T11</f>
        <v>9500</v>
      </c>
      <c r="U11" s="119">
        <f>'C завтраками| Bed and breakfast'!U11</f>
        <v>9500</v>
      </c>
      <c r="V11" s="119">
        <f>'C завтраками| Bed and breakfast'!V11</f>
        <v>9500</v>
      </c>
      <c r="W11" s="119">
        <f>'C завтраками| Bed and breakfast'!W11</f>
        <v>8500</v>
      </c>
      <c r="X11" s="119">
        <f>'C завтраками| Bed and breakfast'!X11</f>
        <v>8500</v>
      </c>
      <c r="Y11" s="119">
        <f>'C завтраками| Bed and breakfast'!Y11</f>
        <v>9500</v>
      </c>
      <c r="Z11" s="119">
        <f>'C завтраками| Bed and breakfast'!Z11</f>
        <v>8500</v>
      </c>
      <c r="AA11" s="119">
        <f>'C завтраками| Bed and breakfast'!AA11</f>
        <v>8500</v>
      </c>
      <c r="AB11" s="119">
        <f>'C завтраками| Bed and breakfast'!AB11</f>
        <v>10500</v>
      </c>
      <c r="AC11" s="119">
        <f>'C завтраками| Bed and breakfast'!AC11</f>
        <v>8500</v>
      </c>
      <c r="AD11" s="119">
        <f>'C завтраками| Bed and breakfast'!AD11</f>
        <v>8500</v>
      </c>
    </row>
    <row r="12" spans="1:30" ht="10.7" customHeight="1" x14ac:dyDescent="0.2">
      <c r="A12" s="3">
        <v>2</v>
      </c>
      <c r="B12" s="119">
        <f>'C завтраками| Bed and breakfast'!B12</f>
        <v>14300</v>
      </c>
      <c r="C12" s="119">
        <f>'C завтраками| Bed and breakfast'!C12</f>
        <v>10500</v>
      </c>
      <c r="D12" s="119">
        <f>'C завтраками| Bed and breakfast'!D12</f>
        <v>10500</v>
      </c>
      <c r="E12" s="119">
        <f>'C завтраками| Bed and breakfast'!E12</f>
        <v>10100</v>
      </c>
      <c r="F12" s="119">
        <f>'C завтраками| Bed and breakfast'!F12</f>
        <v>10900</v>
      </c>
      <c r="G12" s="119">
        <f>'C завтраками| Bed and breakfast'!G12</f>
        <v>10900</v>
      </c>
      <c r="H12" s="119">
        <f>'C завтраками| Bed and breakfast'!H12</f>
        <v>10900</v>
      </c>
      <c r="I12" s="119">
        <f>'C завтраками| Bed and breakfast'!I12</f>
        <v>10900</v>
      </c>
      <c r="J12" s="119">
        <f>'C завтраками| Bed and breakfast'!J12</f>
        <v>10900</v>
      </c>
      <c r="K12" s="119">
        <f>'C завтраками| Bed and breakfast'!K12</f>
        <v>12500</v>
      </c>
      <c r="L12" s="119">
        <f>'C завтраками| Bed and breakfast'!L12</f>
        <v>12300</v>
      </c>
      <c r="M12" s="119">
        <f>'C завтраками| Bed and breakfast'!M12</f>
        <v>10100</v>
      </c>
      <c r="N12" s="119">
        <f>'C завтраками| Bed and breakfast'!N12</f>
        <v>10900</v>
      </c>
      <c r="O12" s="119">
        <f>'C завтраками| Bed and breakfast'!O12</f>
        <v>10900</v>
      </c>
      <c r="P12" s="119">
        <f>'C завтраками| Bed and breakfast'!P12</f>
        <v>10900</v>
      </c>
      <c r="Q12" s="119">
        <f>'C завтраками| Bed and breakfast'!Q12</f>
        <v>10900</v>
      </c>
      <c r="R12" s="119">
        <f>'C завтраками| Bed and breakfast'!R12</f>
        <v>10900</v>
      </c>
      <c r="S12" s="119">
        <f>'C завтраками| Bed and breakfast'!S12</f>
        <v>10900</v>
      </c>
      <c r="T12" s="119">
        <f>'C завтраками| Bed and breakfast'!T12</f>
        <v>10900</v>
      </c>
      <c r="U12" s="119">
        <f>'C завтраками| Bed and breakfast'!U12</f>
        <v>10900</v>
      </c>
      <c r="V12" s="119">
        <f>'C завтраками| Bed and breakfast'!V12</f>
        <v>10900</v>
      </c>
      <c r="W12" s="119">
        <f>'C завтраками| Bed and breakfast'!W12</f>
        <v>9900</v>
      </c>
      <c r="X12" s="119">
        <f>'C завтраками| Bed and breakfast'!X12</f>
        <v>9900</v>
      </c>
      <c r="Y12" s="119">
        <f>'C завтраками| Bed and breakfast'!Y12</f>
        <v>10900</v>
      </c>
      <c r="Z12" s="119">
        <f>'C завтраками| Bed and breakfast'!Z12</f>
        <v>9900</v>
      </c>
      <c r="AA12" s="119">
        <f>'C завтраками| Bed and breakfast'!AA12</f>
        <v>9900</v>
      </c>
      <c r="AB12" s="119">
        <f>'C завтраками| Bed and breakfast'!AB12</f>
        <v>11900</v>
      </c>
      <c r="AC12" s="119">
        <f>'C завтраками| Bed and breakfast'!AC12</f>
        <v>9900</v>
      </c>
      <c r="AD12" s="119">
        <f>'C завтраками| Bed and breakfast'!AD12</f>
        <v>9900</v>
      </c>
    </row>
    <row r="13" spans="1:30"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row>
    <row r="14" spans="1:30" ht="10.7" customHeight="1" x14ac:dyDescent="0.2">
      <c r="A14" s="3">
        <v>1</v>
      </c>
      <c r="B14" s="119">
        <f>'C завтраками| Bed and breakfast'!B14</f>
        <v>14900</v>
      </c>
      <c r="C14" s="119">
        <f>'C завтраками| Bed and breakfast'!C14</f>
        <v>11100</v>
      </c>
      <c r="D14" s="119">
        <f>'C завтраками| Bed and breakfast'!D14</f>
        <v>11100</v>
      </c>
      <c r="E14" s="119">
        <f>'C завтраками| Bed and breakfast'!E14</f>
        <v>10700</v>
      </c>
      <c r="F14" s="119">
        <f>'C завтраками| Bed and breakfast'!F14</f>
        <v>11500</v>
      </c>
      <c r="G14" s="119">
        <f>'C завтраками| Bed and breakfast'!G14</f>
        <v>11500</v>
      </c>
      <c r="H14" s="119">
        <f>'C завтраками| Bed and breakfast'!H14</f>
        <v>11500</v>
      </c>
      <c r="I14" s="119">
        <f>'C завтраками| Bed and breakfast'!I14</f>
        <v>11500</v>
      </c>
      <c r="J14" s="119">
        <f>'C завтраками| Bed and breakfast'!J14</f>
        <v>11500</v>
      </c>
      <c r="K14" s="119">
        <f>'C завтраками| Bed and breakfast'!K14</f>
        <v>13100</v>
      </c>
      <c r="L14" s="119">
        <f>'C завтраками| Bed and breakfast'!L14</f>
        <v>12900</v>
      </c>
      <c r="M14" s="119">
        <f>'C завтраками| Bed and breakfast'!M14</f>
        <v>10700</v>
      </c>
      <c r="N14" s="119">
        <f>'C завтраками| Bed and breakfast'!N14</f>
        <v>11500</v>
      </c>
      <c r="O14" s="119">
        <f>'C завтраками| Bed and breakfast'!O14</f>
        <v>11500</v>
      </c>
      <c r="P14" s="119">
        <f>'C завтраками| Bed and breakfast'!P14</f>
        <v>11500</v>
      </c>
      <c r="Q14" s="119">
        <f>'C завтраками| Bed and breakfast'!Q14</f>
        <v>11500</v>
      </c>
      <c r="R14" s="119">
        <f>'C завтраками| Bed and breakfast'!R14</f>
        <v>11500</v>
      </c>
      <c r="S14" s="119">
        <f>'C завтраками| Bed and breakfast'!S14</f>
        <v>11500</v>
      </c>
      <c r="T14" s="119">
        <f>'C завтраками| Bed and breakfast'!T14</f>
        <v>11500</v>
      </c>
      <c r="U14" s="119">
        <f>'C завтраками| Bed and breakfast'!U14</f>
        <v>11500</v>
      </c>
      <c r="V14" s="119">
        <f>'C завтраками| Bed and breakfast'!V14</f>
        <v>11500</v>
      </c>
      <c r="W14" s="119">
        <f>'C завтраками| Bed and breakfast'!W14</f>
        <v>10500</v>
      </c>
      <c r="X14" s="119">
        <f>'C завтраками| Bed and breakfast'!X14</f>
        <v>10500</v>
      </c>
      <c r="Y14" s="119">
        <f>'C завтраками| Bed and breakfast'!Y14</f>
        <v>11500</v>
      </c>
      <c r="Z14" s="119">
        <f>'C завтраками| Bed and breakfast'!Z14</f>
        <v>10500</v>
      </c>
      <c r="AA14" s="119">
        <f>'C завтраками| Bed and breakfast'!AA14</f>
        <v>10500</v>
      </c>
      <c r="AB14" s="119">
        <f>'C завтраками| Bed and breakfast'!AB14</f>
        <v>12500</v>
      </c>
      <c r="AC14" s="119">
        <f>'C завтраками| Bed and breakfast'!AC14</f>
        <v>10500</v>
      </c>
      <c r="AD14" s="119">
        <f>'C завтраками| Bed and breakfast'!AD14</f>
        <v>10500</v>
      </c>
    </row>
    <row r="15" spans="1:30" ht="10.7" customHeight="1" x14ac:dyDescent="0.2">
      <c r="A15" s="3">
        <v>2</v>
      </c>
      <c r="B15" s="119">
        <f>'C завтраками| Bed and breakfast'!B15</f>
        <v>16300</v>
      </c>
      <c r="C15" s="119">
        <f>'C завтраками| Bed and breakfast'!C15</f>
        <v>12500</v>
      </c>
      <c r="D15" s="119">
        <f>'C завтраками| Bed and breakfast'!D15</f>
        <v>12500</v>
      </c>
      <c r="E15" s="119">
        <f>'C завтраками| Bed and breakfast'!E15</f>
        <v>12100</v>
      </c>
      <c r="F15" s="119">
        <f>'C завтраками| Bed and breakfast'!F15</f>
        <v>12900</v>
      </c>
      <c r="G15" s="119">
        <f>'C завтраками| Bed and breakfast'!G15</f>
        <v>12900</v>
      </c>
      <c r="H15" s="119">
        <f>'C завтраками| Bed and breakfast'!H15</f>
        <v>12900</v>
      </c>
      <c r="I15" s="119">
        <f>'C завтраками| Bed and breakfast'!I15</f>
        <v>12900</v>
      </c>
      <c r="J15" s="119">
        <f>'C завтраками| Bed and breakfast'!J15</f>
        <v>12900</v>
      </c>
      <c r="K15" s="119">
        <f>'C завтраками| Bed and breakfast'!K15</f>
        <v>14500</v>
      </c>
      <c r="L15" s="119">
        <f>'C завтраками| Bed and breakfast'!L15</f>
        <v>14300</v>
      </c>
      <c r="M15" s="119">
        <f>'C завтраками| Bed and breakfast'!M15</f>
        <v>12100</v>
      </c>
      <c r="N15" s="119">
        <f>'C завтраками| Bed and breakfast'!N15</f>
        <v>12900</v>
      </c>
      <c r="O15" s="119">
        <f>'C завтраками| Bed and breakfast'!O15</f>
        <v>12900</v>
      </c>
      <c r="P15" s="119">
        <f>'C завтраками| Bed and breakfast'!P15</f>
        <v>12900</v>
      </c>
      <c r="Q15" s="119">
        <f>'C завтраками| Bed and breakfast'!Q15</f>
        <v>12900</v>
      </c>
      <c r="R15" s="119">
        <f>'C завтраками| Bed and breakfast'!R15</f>
        <v>12900</v>
      </c>
      <c r="S15" s="119">
        <f>'C завтраками| Bed and breakfast'!S15</f>
        <v>12900</v>
      </c>
      <c r="T15" s="119">
        <f>'C завтраками| Bed and breakfast'!T15</f>
        <v>12900</v>
      </c>
      <c r="U15" s="119">
        <f>'C завтраками| Bed and breakfast'!U15</f>
        <v>12900</v>
      </c>
      <c r="V15" s="119">
        <f>'C завтраками| Bed and breakfast'!V15</f>
        <v>12900</v>
      </c>
      <c r="W15" s="119">
        <f>'C завтраками| Bed and breakfast'!W15</f>
        <v>11900</v>
      </c>
      <c r="X15" s="119">
        <f>'C завтраками| Bed and breakfast'!X15</f>
        <v>11900</v>
      </c>
      <c r="Y15" s="119">
        <f>'C завтраками| Bed and breakfast'!Y15</f>
        <v>12900</v>
      </c>
      <c r="Z15" s="119">
        <f>'C завтраками| Bed and breakfast'!Z15</f>
        <v>11900</v>
      </c>
      <c r="AA15" s="119">
        <f>'C завтраками| Bed and breakfast'!AA15</f>
        <v>11900</v>
      </c>
      <c r="AB15" s="119">
        <f>'C завтраками| Bed and breakfast'!AB15</f>
        <v>13900</v>
      </c>
      <c r="AC15" s="119">
        <f>'C завтраками| Bed and breakfast'!AC15</f>
        <v>11900</v>
      </c>
      <c r="AD15" s="119">
        <f>'C завтраками| Bed and breakfast'!AD15</f>
        <v>11900</v>
      </c>
    </row>
    <row r="16" spans="1:30"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row>
    <row r="17" spans="1:30" ht="10.7" customHeight="1" x14ac:dyDescent="0.2">
      <c r="A17" s="3">
        <v>1</v>
      </c>
      <c r="B17" s="119">
        <f>'C завтраками| Bed and breakfast'!B17</f>
        <v>15900</v>
      </c>
      <c r="C17" s="119">
        <f>'C завтраками| Bed and breakfast'!C17</f>
        <v>12100</v>
      </c>
      <c r="D17" s="119">
        <f>'C завтраками| Bed and breakfast'!D17</f>
        <v>12100</v>
      </c>
      <c r="E17" s="119">
        <f>'C завтраками| Bed and breakfast'!E17</f>
        <v>11700</v>
      </c>
      <c r="F17" s="119">
        <f>'C завтраками| Bed and breakfast'!F17</f>
        <v>12500</v>
      </c>
      <c r="G17" s="119">
        <f>'C завтраками| Bed and breakfast'!G17</f>
        <v>12500</v>
      </c>
      <c r="H17" s="119">
        <f>'C завтраками| Bed and breakfast'!H17</f>
        <v>12500</v>
      </c>
      <c r="I17" s="119">
        <f>'C завтраками| Bed and breakfast'!I17</f>
        <v>12500</v>
      </c>
      <c r="J17" s="119">
        <f>'C завтраками| Bed and breakfast'!J17</f>
        <v>12500</v>
      </c>
      <c r="K17" s="119">
        <f>'C завтраками| Bed and breakfast'!K17</f>
        <v>14100</v>
      </c>
      <c r="L17" s="119">
        <f>'C завтраками| Bed and breakfast'!L17</f>
        <v>13900</v>
      </c>
      <c r="M17" s="119">
        <f>'C завтраками| Bed and breakfast'!M17</f>
        <v>11700</v>
      </c>
      <c r="N17" s="119">
        <f>'C завтраками| Bed and breakfast'!N17</f>
        <v>12500</v>
      </c>
      <c r="O17" s="119">
        <f>'C завтраками| Bed and breakfast'!O17</f>
        <v>12500</v>
      </c>
      <c r="P17" s="119">
        <f>'C завтраками| Bed and breakfast'!P17</f>
        <v>12500</v>
      </c>
      <c r="Q17" s="119">
        <f>'C завтраками| Bed and breakfast'!Q17</f>
        <v>12500</v>
      </c>
      <c r="R17" s="119">
        <f>'C завтраками| Bed and breakfast'!R17</f>
        <v>12500</v>
      </c>
      <c r="S17" s="119">
        <f>'C завтраками| Bed and breakfast'!S17</f>
        <v>12500</v>
      </c>
      <c r="T17" s="119">
        <f>'C завтраками| Bed and breakfast'!T17</f>
        <v>12500</v>
      </c>
      <c r="U17" s="119">
        <f>'C завтраками| Bed and breakfast'!U17</f>
        <v>12500</v>
      </c>
      <c r="V17" s="119">
        <f>'C завтраками| Bed and breakfast'!V17</f>
        <v>12500</v>
      </c>
      <c r="W17" s="119">
        <f>'C завтраками| Bed and breakfast'!W17</f>
        <v>11500</v>
      </c>
      <c r="X17" s="119">
        <f>'C завтраками| Bed and breakfast'!X17</f>
        <v>11500</v>
      </c>
      <c r="Y17" s="119">
        <f>'C завтраками| Bed and breakfast'!Y17</f>
        <v>12500</v>
      </c>
      <c r="Z17" s="119">
        <f>'C завтраками| Bed and breakfast'!Z17</f>
        <v>11500</v>
      </c>
      <c r="AA17" s="119">
        <f>'C завтраками| Bed and breakfast'!AA17</f>
        <v>11500</v>
      </c>
      <c r="AB17" s="119">
        <f>'C завтраками| Bed and breakfast'!AB17</f>
        <v>13500</v>
      </c>
      <c r="AC17" s="119">
        <f>'C завтраками| Bed and breakfast'!AC17</f>
        <v>11500</v>
      </c>
      <c r="AD17" s="119">
        <f>'C завтраками| Bed and breakfast'!AD17</f>
        <v>11500</v>
      </c>
    </row>
    <row r="18" spans="1:30" ht="10.7" customHeight="1" x14ac:dyDescent="0.2">
      <c r="A18" s="3">
        <v>2</v>
      </c>
      <c r="B18" s="119">
        <f>'C завтраками| Bed and breakfast'!B18</f>
        <v>17300</v>
      </c>
      <c r="C18" s="119">
        <f>'C завтраками| Bed and breakfast'!C18</f>
        <v>13500</v>
      </c>
      <c r="D18" s="119">
        <f>'C завтраками| Bed and breakfast'!D18</f>
        <v>13500</v>
      </c>
      <c r="E18" s="119">
        <f>'C завтраками| Bed and breakfast'!E18</f>
        <v>13100</v>
      </c>
      <c r="F18" s="119">
        <f>'C завтраками| Bed and breakfast'!F18</f>
        <v>13900</v>
      </c>
      <c r="G18" s="119">
        <f>'C завтраками| Bed and breakfast'!G18</f>
        <v>13900</v>
      </c>
      <c r="H18" s="119">
        <f>'C завтраками| Bed and breakfast'!H18</f>
        <v>13900</v>
      </c>
      <c r="I18" s="119">
        <f>'C завтраками| Bed and breakfast'!I18</f>
        <v>13900</v>
      </c>
      <c r="J18" s="119">
        <f>'C завтраками| Bed and breakfast'!J18</f>
        <v>13900</v>
      </c>
      <c r="K18" s="119">
        <f>'C завтраками| Bed and breakfast'!K18</f>
        <v>15500</v>
      </c>
      <c r="L18" s="119">
        <f>'C завтраками| Bed and breakfast'!L18</f>
        <v>15300</v>
      </c>
      <c r="M18" s="119">
        <f>'C завтраками| Bed and breakfast'!M18</f>
        <v>13100</v>
      </c>
      <c r="N18" s="119">
        <f>'C завтраками| Bed and breakfast'!N18</f>
        <v>13900</v>
      </c>
      <c r="O18" s="119">
        <f>'C завтраками| Bed and breakfast'!O18</f>
        <v>13900</v>
      </c>
      <c r="P18" s="119">
        <f>'C завтраками| Bed and breakfast'!P18</f>
        <v>13900</v>
      </c>
      <c r="Q18" s="119">
        <f>'C завтраками| Bed and breakfast'!Q18</f>
        <v>13900</v>
      </c>
      <c r="R18" s="119">
        <f>'C завтраками| Bed and breakfast'!R18</f>
        <v>13900</v>
      </c>
      <c r="S18" s="119">
        <f>'C завтраками| Bed and breakfast'!S18</f>
        <v>13900</v>
      </c>
      <c r="T18" s="119">
        <f>'C завтраками| Bed and breakfast'!T18</f>
        <v>13900</v>
      </c>
      <c r="U18" s="119">
        <f>'C завтраками| Bed and breakfast'!U18</f>
        <v>13900</v>
      </c>
      <c r="V18" s="119">
        <f>'C завтраками| Bed and breakfast'!V18</f>
        <v>13900</v>
      </c>
      <c r="W18" s="119">
        <f>'C завтраками| Bed and breakfast'!W18</f>
        <v>12900</v>
      </c>
      <c r="X18" s="119">
        <f>'C завтраками| Bed and breakfast'!X18</f>
        <v>12900</v>
      </c>
      <c r="Y18" s="119">
        <f>'C завтраками| Bed and breakfast'!Y18</f>
        <v>13900</v>
      </c>
      <c r="Z18" s="119">
        <f>'C завтраками| Bed and breakfast'!Z18</f>
        <v>12900</v>
      </c>
      <c r="AA18" s="119">
        <f>'C завтраками| Bed and breakfast'!AA18</f>
        <v>12900</v>
      </c>
      <c r="AB18" s="119">
        <f>'C завтраками| Bed and breakfast'!AB18</f>
        <v>14900</v>
      </c>
      <c r="AC18" s="119">
        <f>'C завтраками| Bed and breakfast'!AC18</f>
        <v>12900</v>
      </c>
      <c r="AD18" s="119">
        <f>'C завтраками| Bed and breakfast'!AD18</f>
        <v>12900</v>
      </c>
    </row>
    <row r="19" spans="1:30"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1:30" ht="10.7" customHeight="1" x14ac:dyDescent="0.2">
      <c r="A20" s="3">
        <v>1</v>
      </c>
      <c r="B20" s="119">
        <f>'C завтраками| Bed and breakfast'!B20</f>
        <v>18500</v>
      </c>
      <c r="C20" s="119">
        <f>'C завтраками| Bed and breakfast'!C20</f>
        <v>13600</v>
      </c>
      <c r="D20" s="119">
        <f>'C завтраками| Bed and breakfast'!D20</f>
        <v>13600</v>
      </c>
      <c r="E20" s="119">
        <f>'C завтраками| Bed and breakfast'!E20</f>
        <v>13200</v>
      </c>
      <c r="F20" s="119">
        <f>'C завтраками| Bed and breakfast'!F20</f>
        <v>14000</v>
      </c>
      <c r="G20" s="119">
        <f>'C завтраками| Bed and breakfast'!G20</f>
        <v>14000</v>
      </c>
      <c r="H20" s="119">
        <f>'C завтраками| Bed and breakfast'!H20</f>
        <v>14000</v>
      </c>
      <c r="I20" s="119">
        <f>'C завтраками| Bed and breakfast'!I20</f>
        <v>14000</v>
      </c>
      <c r="J20" s="119">
        <f>'C завтраками| Bed and breakfast'!J20</f>
        <v>14000</v>
      </c>
      <c r="K20" s="119">
        <f>'C завтраками| Bed and breakfast'!K20</f>
        <v>15600</v>
      </c>
      <c r="L20" s="119">
        <f>'C завтраками| Bed and breakfast'!L20</f>
        <v>15400</v>
      </c>
      <c r="M20" s="119">
        <f>'C завтраками| Bed and breakfast'!M20</f>
        <v>13200</v>
      </c>
      <c r="N20" s="119">
        <f>'C завтраками| Bed and breakfast'!N20</f>
        <v>14000</v>
      </c>
      <c r="O20" s="119">
        <f>'C завтраками| Bed and breakfast'!O20</f>
        <v>14000</v>
      </c>
      <c r="P20" s="119">
        <f>'C завтраками| Bed and breakfast'!P20</f>
        <v>14000</v>
      </c>
      <c r="Q20" s="119">
        <f>'C завтраками| Bed and breakfast'!Q20</f>
        <v>14000</v>
      </c>
      <c r="R20" s="119">
        <f>'C завтраками| Bed and breakfast'!R20</f>
        <v>14000</v>
      </c>
      <c r="S20" s="119">
        <f>'C завтраками| Bed and breakfast'!S20</f>
        <v>14000</v>
      </c>
      <c r="T20" s="119">
        <f>'C завтраками| Bed and breakfast'!T20</f>
        <v>14000</v>
      </c>
      <c r="U20" s="119">
        <f>'C завтраками| Bed and breakfast'!U20</f>
        <v>14000</v>
      </c>
      <c r="V20" s="119">
        <f>'C завтраками| Bed and breakfast'!V20</f>
        <v>14000</v>
      </c>
      <c r="W20" s="119">
        <f>'C завтраками| Bed and breakfast'!W20</f>
        <v>13000</v>
      </c>
      <c r="X20" s="119">
        <f>'C завтраками| Bed and breakfast'!X20</f>
        <v>13000</v>
      </c>
      <c r="Y20" s="119">
        <f>'C завтраками| Bed and breakfast'!Y20</f>
        <v>14000</v>
      </c>
      <c r="Z20" s="119">
        <f>'C завтраками| Bed and breakfast'!Z20</f>
        <v>13000</v>
      </c>
      <c r="AA20" s="119">
        <f>'C завтраками| Bed and breakfast'!AA20</f>
        <v>13000</v>
      </c>
      <c r="AB20" s="119">
        <f>'C завтраками| Bed and breakfast'!AB20</f>
        <v>15000</v>
      </c>
      <c r="AC20" s="119">
        <f>'C завтраками| Bed and breakfast'!AC20</f>
        <v>13000</v>
      </c>
      <c r="AD20" s="119">
        <f>'C завтраками| Bed and breakfast'!AD20</f>
        <v>13000</v>
      </c>
    </row>
    <row r="21" spans="1:30" ht="10.7" customHeight="1" x14ac:dyDescent="0.2">
      <c r="A21" s="3">
        <v>2</v>
      </c>
      <c r="B21" s="119">
        <f>'C завтраками| Bed and breakfast'!B21</f>
        <v>19900</v>
      </c>
      <c r="C21" s="119">
        <f>'C завтраками| Bed and breakfast'!C21</f>
        <v>15000</v>
      </c>
      <c r="D21" s="119">
        <f>'C завтраками| Bed and breakfast'!D21</f>
        <v>15000</v>
      </c>
      <c r="E21" s="119">
        <f>'C завтраками| Bed and breakfast'!E21</f>
        <v>14600</v>
      </c>
      <c r="F21" s="119">
        <f>'C завтраками| Bed and breakfast'!F21</f>
        <v>15400</v>
      </c>
      <c r="G21" s="119">
        <f>'C завтраками| Bed and breakfast'!G21</f>
        <v>15400</v>
      </c>
      <c r="H21" s="119">
        <f>'C завтраками| Bed and breakfast'!H21</f>
        <v>15400</v>
      </c>
      <c r="I21" s="119">
        <f>'C завтраками| Bed and breakfast'!I21</f>
        <v>15400</v>
      </c>
      <c r="J21" s="119">
        <f>'C завтраками| Bed and breakfast'!J21</f>
        <v>15400</v>
      </c>
      <c r="K21" s="119">
        <f>'C завтраками| Bed and breakfast'!K21</f>
        <v>17000</v>
      </c>
      <c r="L21" s="119">
        <f>'C завтраками| Bed and breakfast'!L21</f>
        <v>16800</v>
      </c>
      <c r="M21" s="119">
        <f>'C завтраками| Bed and breakfast'!M21</f>
        <v>14600</v>
      </c>
      <c r="N21" s="119">
        <f>'C завтраками| Bed and breakfast'!N21</f>
        <v>15400</v>
      </c>
      <c r="O21" s="119">
        <f>'C завтраками| Bed and breakfast'!O21</f>
        <v>15400</v>
      </c>
      <c r="P21" s="119">
        <f>'C завтраками| Bed and breakfast'!P21</f>
        <v>15400</v>
      </c>
      <c r="Q21" s="119">
        <f>'C завтраками| Bed and breakfast'!Q21</f>
        <v>15400</v>
      </c>
      <c r="R21" s="119">
        <f>'C завтраками| Bed and breakfast'!R21</f>
        <v>15400</v>
      </c>
      <c r="S21" s="119">
        <f>'C завтраками| Bed and breakfast'!S21</f>
        <v>15400</v>
      </c>
      <c r="T21" s="119">
        <f>'C завтраками| Bed and breakfast'!T21</f>
        <v>15400</v>
      </c>
      <c r="U21" s="119">
        <f>'C завтраками| Bed and breakfast'!U21</f>
        <v>15400</v>
      </c>
      <c r="V21" s="119">
        <f>'C завтраками| Bed and breakfast'!V21</f>
        <v>15400</v>
      </c>
      <c r="W21" s="119">
        <f>'C завтраками| Bed and breakfast'!W21</f>
        <v>14400</v>
      </c>
      <c r="X21" s="119">
        <f>'C завтраками| Bed and breakfast'!X21</f>
        <v>14400</v>
      </c>
      <c r="Y21" s="119">
        <f>'C завтраками| Bed and breakfast'!Y21</f>
        <v>15400</v>
      </c>
      <c r="Z21" s="119">
        <f>'C завтраками| Bed and breakfast'!Z21</f>
        <v>14400</v>
      </c>
      <c r="AA21" s="119">
        <f>'C завтраками| Bed and breakfast'!AA21</f>
        <v>14400</v>
      </c>
      <c r="AB21" s="119">
        <f>'C завтраками| Bed and breakfast'!AB21</f>
        <v>16400</v>
      </c>
      <c r="AC21" s="119">
        <f>'C завтраками| Bed and breakfast'!AC21</f>
        <v>14400</v>
      </c>
      <c r="AD21" s="119">
        <f>'C завтраками| Bed and breakfast'!AD21</f>
        <v>14400</v>
      </c>
    </row>
    <row r="22" spans="1:30"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row>
    <row r="24" spans="1:30" s="28" customFormat="1" ht="25.5" customHeight="1" x14ac:dyDescent="0.2">
      <c r="A24" s="27" t="s">
        <v>0</v>
      </c>
      <c r="B24" s="47">
        <f t="shared" ref="B24" si="0">B5</f>
        <v>45847</v>
      </c>
      <c r="C24" s="47">
        <f t="shared" ref="C24:AD24" si="1">C5</f>
        <v>45849</v>
      </c>
      <c r="D24" s="47">
        <f t="shared" si="1"/>
        <v>45851</v>
      </c>
      <c r="E24" s="47">
        <f t="shared" si="1"/>
        <v>45852</v>
      </c>
      <c r="F24" s="47">
        <f t="shared" si="1"/>
        <v>45854</v>
      </c>
      <c r="G24" s="47">
        <f t="shared" si="1"/>
        <v>45856</v>
      </c>
      <c r="H24" s="47">
        <f t="shared" si="1"/>
        <v>45858</v>
      </c>
      <c r="I24" s="47">
        <f t="shared" si="1"/>
        <v>45860</v>
      </c>
      <c r="J24" s="47">
        <f t="shared" si="1"/>
        <v>45862</v>
      </c>
      <c r="K24" s="47">
        <f t="shared" si="1"/>
        <v>45863</v>
      </c>
      <c r="L24" s="47">
        <f t="shared" si="1"/>
        <v>45865</v>
      </c>
      <c r="M24" s="47">
        <f t="shared" si="1"/>
        <v>45867</v>
      </c>
      <c r="N24" s="47">
        <f t="shared" si="1"/>
        <v>45870</v>
      </c>
      <c r="O24" s="47">
        <f t="shared" si="1"/>
        <v>45872</v>
      </c>
      <c r="P24" s="47">
        <f t="shared" si="1"/>
        <v>45877</v>
      </c>
      <c r="Q24" s="47">
        <f t="shared" si="1"/>
        <v>45879</v>
      </c>
      <c r="R24" s="47">
        <f t="shared" si="1"/>
        <v>45882</v>
      </c>
      <c r="S24" s="47">
        <f t="shared" si="1"/>
        <v>45884</v>
      </c>
      <c r="T24" s="47">
        <f t="shared" si="1"/>
        <v>45886</v>
      </c>
      <c r="U24" s="47">
        <f t="shared" si="1"/>
        <v>45890</v>
      </c>
      <c r="V24" s="47">
        <f t="shared" si="1"/>
        <v>45891</v>
      </c>
      <c r="W24" s="47">
        <f t="shared" si="1"/>
        <v>45893</v>
      </c>
      <c r="X24" s="47">
        <f t="shared" si="1"/>
        <v>45901</v>
      </c>
      <c r="Y24" s="47">
        <f t="shared" si="1"/>
        <v>45905</v>
      </c>
      <c r="Z24" s="47">
        <f t="shared" si="1"/>
        <v>45907</v>
      </c>
      <c r="AA24" s="47">
        <f t="shared" si="1"/>
        <v>45909</v>
      </c>
      <c r="AB24" s="47">
        <f t="shared" si="1"/>
        <v>45913</v>
      </c>
      <c r="AC24" s="47">
        <f t="shared" si="1"/>
        <v>45926</v>
      </c>
      <c r="AD24" s="47">
        <f t="shared" si="1"/>
        <v>45928</v>
      </c>
    </row>
    <row r="25" spans="1:30" s="28" customFormat="1" ht="25.5" customHeight="1" x14ac:dyDescent="0.2">
      <c r="A25" s="34"/>
      <c r="B25" s="47">
        <f t="shared" ref="B25" si="2">B6</f>
        <v>45848</v>
      </c>
      <c r="C25" s="47">
        <f t="shared" ref="C25:AD25" si="3">C6</f>
        <v>45850</v>
      </c>
      <c r="D25" s="47">
        <f t="shared" si="3"/>
        <v>45851</v>
      </c>
      <c r="E25" s="47">
        <f t="shared" si="3"/>
        <v>45853</v>
      </c>
      <c r="F25" s="47">
        <f t="shared" si="3"/>
        <v>45855</v>
      </c>
      <c r="G25" s="47">
        <f t="shared" si="3"/>
        <v>45857</v>
      </c>
      <c r="H25" s="47">
        <f t="shared" si="3"/>
        <v>45859</v>
      </c>
      <c r="I25" s="47">
        <f t="shared" si="3"/>
        <v>45861</v>
      </c>
      <c r="J25" s="47">
        <f t="shared" si="3"/>
        <v>45862</v>
      </c>
      <c r="K25" s="47">
        <f t="shared" si="3"/>
        <v>45864</v>
      </c>
      <c r="L25" s="47">
        <f t="shared" si="3"/>
        <v>45866</v>
      </c>
      <c r="M25" s="47">
        <f t="shared" si="3"/>
        <v>45869</v>
      </c>
      <c r="N25" s="47">
        <f t="shared" si="3"/>
        <v>45871</v>
      </c>
      <c r="O25" s="47">
        <f t="shared" si="3"/>
        <v>45876</v>
      </c>
      <c r="P25" s="47">
        <f t="shared" si="3"/>
        <v>45878</v>
      </c>
      <c r="Q25" s="47">
        <f t="shared" si="3"/>
        <v>45881</v>
      </c>
      <c r="R25" s="47">
        <f t="shared" si="3"/>
        <v>45883</v>
      </c>
      <c r="S25" s="47">
        <f t="shared" si="3"/>
        <v>45885</v>
      </c>
      <c r="T25" s="47">
        <f t="shared" si="3"/>
        <v>45889</v>
      </c>
      <c r="U25" s="47">
        <f t="shared" si="3"/>
        <v>45890</v>
      </c>
      <c r="V25" s="47">
        <f t="shared" si="3"/>
        <v>45892</v>
      </c>
      <c r="W25" s="47">
        <f t="shared" si="3"/>
        <v>45900</v>
      </c>
      <c r="X25" s="47">
        <f t="shared" si="3"/>
        <v>45904</v>
      </c>
      <c r="Y25" s="47">
        <f t="shared" si="3"/>
        <v>45906</v>
      </c>
      <c r="Z25" s="47">
        <f t="shared" si="3"/>
        <v>45908</v>
      </c>
      <c r="AA25" s="47">
        <f t="shared" si="3"/>
        <v>45912</v>
      </c>
      <c r="AB25" s="47">
        <f t="shared" si="3"/>
        <v>45925</v>
      </c>
      <c r="AC25" s="47">
        <f t="shared" si="3"/>
        <v>45927</v>
      </c>
      <c r="AD25" s="47">
        <f t="shared" si="3"/>
        <v>45930</v>
      </c>
    </row>
    <row r="26" spans="1:30"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row r="27" spans="1:30" ht="10.7" customHeight="1" x14ac:dyDescent="0.2">
      <c r="A27" s="3">
        <v>1</v>
      </c>
      <c r="B27" s="119">
        <f t="shared" ref="B27:B40" si="4">ROUND(B8*0.75,)+25</f>
        <v>8575</v>
      </c>
      <c r="C27" s="119">
        <f t="shared" ref="C27:AD40" si="5">ROUND(C8*0.75,)+25</f>
        <v>5725</v>
      </c>
      <c r="D27" s="119">
        <f t="shared" si="5"/>
        <v>5725</v>
      </c>
      <c r="E27" s="119">
        <f t="shared" si="5"/>
        <v>5425</v>
      </c>
      <c r="F27" s="119">
        <f t="shared" si="5"/>
        <v>6025</v>
      </c>
      <c r="G27" s="119">
        <f t="shared" si="5"/>
        <v>6025</v>
      </c>
      <c r="H27" s="119">
        <f t="shared" si="5"/>
        <v>6025</v>
      </c>
      <c r="I27" s="119">
        <f t="shared" si="5"/>
        <v>6025</v>
      </c>
      <c r="J27" s="119">
        <f t="shared" si="5"/>
        <v>6025</v>
      </c>
      <c r="K27" s="119">
        <f t="shared" si="5"/>
        <v>7225</v>
      </c>
      <c r="L27" s="119">
        <f t="shared" si="5"/>
        <v>7075</v>
      </c>
      <c r="M27" s="119">
        <f t="shared" si="5"/>
        <v>5425</v>
      </c>
      <c r="N27" s="119">
        <f t="shared" si="5"/>
        <v>6025</v>
      </c>
      <c r="O27" s="119">
        <f t="shared" si="5"/>
        <v>6025</v>
      </c>
      <c r="P27" s="119">
        <f t="shared" si="5"/>
        <v>6025</v>
      </c>
      <c r="Q27" s="119">
        <f t="shared" si="5"/>
        <v>6025</v>
      </c>
      <c r="R27" s="119">
        <f t="shared" si="5"/>
        <v>6025</v>
      </c>
      <c r="S27" s="119">
        <f t="shared" si="5"/>
        <v>6025</v>
      </c>
      <c r="T27" s="119">
        <f t="shared" si="5"/>
        <v>6025</v>
      </c>
      <c r="U27" s="119">
        <f t="shared" si="5"/>
        <v>6025</v>
      </c>
      <c r="V27" s="119">
        <f t="shared" si="5"/>
        <v>6025</v>
      </c>
      <c r="W27" s="119">
        <f t="shared" si="5"/>
        <v>5275</v>
      </c>
      <c r="X27" s="119">
        <f t="shared" si="5"/>
        <v>5275</v>
      </c>
      <c r="Y27" s="119">
        <f t="shared" si="5"/>
        <v>6025</v>
      </c>
      <c r="Z27" s="119">
        <f t="shared" si="5"/>
        <v>5275</v>
      </c>
      <c r="AA27" s="119">
        <f t="shared" si="5"/>
        <v>5275</v>
      </c>
      <c r="AB27" s="119">
        <f t="shared" si="5"/>
        <v>6775</v>
      </c>
      <c r="AC27" s="119">
        <f t="shared" si="5"/>
        <v>5275</v>
      </c>
      <c r="AD27" s="119">
        <f t="shared" si="5"/>
        <v>5275</v>
      </c>
    </row>
    <row r="28" spans="1:30" ht="10.7" customHeight="1" x14ac:dyDescent="0.2">
      <c r="A28" s="3">
        <v>2</v>
      </c>
      <c r="B28" s="119">
        <f t="shared" ref="B28" si="6">ROUND(B9*0.75,)+25</f>
        <v>9625</v>
      </c>
      <c r="C28" s="119">
        <f t="shared" ref="C28:AD28" si="7">ROUND(C9*0.75,)+25</f>
        <v>6775</v>
      </c>
      <c r="D28" s="119">
        <f t="shared" si="7"/>
        <v>6775</v>
      </c>
      <c r="E28" s="119">
        <f t="shared" si="7"/>
        <v>6475</v>
      </c>
      <c r="F28" s="119">
        <f t="shared" si="7"/>
        <v>7075</v>
      </c>
      <c r="G28" s="119">
        <f t="shared" si="7"/>
        <v>7075</v>
      </c>
      <c r="H28" s="119">
        <f t="shared" si="7"/>
        <v>7075</v>
      </c>
      <c r="I28" s="119">
        <f t="shared" si="7"/>
        <v>7075</v>
      </c>
      <c r="J28" s="119">
        <f t="shared" si="7"/>
        <v>7075</v>
      </c>
      <c r="K28" s="119">
        <f t="shared" si="7"/>
        <v>8275</v>
      </c>
      <c r="L28" s="119">
        <f t="shared" si="7"/>
        <v>8125</v>
      </c>
      <c r="M28" s="119">
        <f t="shared" si="7"/>
        <v>6475</v>
      </c>
      <c r="N28" s="119">
        <f t="shared" si="7"/>
        <v>7075</v>
      </c>
      <c r="O28" s="119">
        <f t="shared" si="7"/>
        <v>7075</v>
      </c>
      <c r="P28" s="119">
        <f t="shared" si="7"/>
        <v>7075</v>
      </c>
      <c r="Q28" s="119">
        <f t="shared" si="7"/>
        <v>7075</v>
      </c>
      <c r="R28" s="119">
        <f t="shared" si="7"/>
        <v>7075</v>
      </c>
      <c r="S28" s="119">
        <f t="shared" si="7"/>
        <v>7075</v>
      </c>
      <c r="T28" s="119">
        <f t="shared" si="7"/>
        <v>7075</v>
      </c>
      <c r="U28" s="119">
        <f t="shared" si="7"/>
        <v>7075</v>
      </c>
      <c r="V28" s="119">
        <f t="shared" si="7"/>
        <v>7075</v>
      </c>
      <c r="W28" s="119">
        <f t="shared" si="7"/>
        <v>6325</v>
      </c>
      <c r="X28" s="119">
        <f t="shared" si="7"/>
        <v>6325</v>
      </c>
      <c r="Y28" s="119">
        <f t="shared" si="7"/>
        <v>7075</v>
      </c>
      <c r="Z28" s="119">
        <f t="shared" si="7"/>
        <v>6325</v>
      </c>
      <c r="AA28" s="119">
        <f t="shared" si="7"/>
        <v>6325</v>
      </c>
      <c r="AB28" s="119">
        <f t="shared" si="7"/>
        <v>7825</v>
      </c>
      <c r="AC28" s="119">
        <f t="shared" si="7"/>
        <v>6325</v>
      </c>
      <c r="AD28" s="119">
        <f t="shared" si="7"/>
        <v>6325</v>
      </c>
    </row>
    <row r="29" spans="1:30"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row>
    <row r="30" spans="1:30" ht="10.7" customHeight="1" x14ac:dyDescent="0.2">
      <c r="A30" s="3">
        <v>1</v>
      </c>
      <c r="B30" s="119">
        <f t="shared" si="4"/>
        <v>9700</v>
      </c>
      <c r="C30" s="119">
        <f t="shared" si="5"/>
        <v>6850</v>
      </c>
      <c r="D30" s="119">
        <f t="shared" si="5"/>
        <v>6850</v>
      </c>
      <c r="E30" s="119">
        <f t="shared" si="5"/>
        <v>6550</v>
      </c>
      <c r="F30" s="119">
        <f t="shared" si="5"/>
        <v>7150</v>
      </c>
      <c r="G30" s="119">
        <f t="shared" si="5"/>
        <v>7150</v>
      </c>
      <c r="H30" s="119">
        <f t="shared" si="5"/>
        <v>7150</v>
      </c>
      <c r="I30" s="119">
        <f t="shared" si="5"/>
        <v>7150</v>
      </c>
      <c r="J30" s="119">
        <f t="shared" si="5"/>
        <v>7150</v>
      </c>
      <c r="K30" s="119">
        <f t="shared" si="5"/>
        <v>8350</v>
      </c>
      <c r="L30" s="119">
        <f t="shared" si="5"/>
        <v>8200</v>
      </c>
      <c r="M30" s="119">
        <f t="shared" si="5"/>
        <v>6550</v>
      </c>
      <c r="N30" s="119">
        <f t="shared" si="5"/>
        <v>7150</v>
      </c>
      <c r="O30" s="119">
        <f t="shared" si="5"/>
        <v>7150</v>
      </c>
      <c r="P30" s="119">
        <f t="shared" si="5"/>
        <v>7150</v>
      </c>
      <c r="Q30" s="119">
        <f t="shared" si="5"/>
        <v>7150</v>
      </c>
      <c r="R30" s="119">
        <f t="shared" si="5"/>
        <v>7150</v>
      </c>
      <c r="S30" s="119">
        <f t="shared" si="5"/>
        <v>7150</v>
      </c>
      <c r="T30" s="119">
        <f t="shared" si="5"/>
        <v>7150</v>
      </c>
      <c r="U30" s="119">
        <f t="shared" si="5"/>
        <v>7150</v>
      </c>
      <c r="V30" s="119">
        <f t="shared" si="5"/>
        <v>7150</v>
      </c>
      <c r="W30" s="119">
        <f t="shared" si="5"/>
        <v>6400</v>
      </c>
      <c r="X30" s="119">
        <f t="shared" si="5"/>
        <v>6400</v>
      </c>
      <c r="Y30" s="119">
        <f t="shared" si="5"/>
        <v>7150</v>
      </c>
      <c r="Z30" s="119">
        <f t="shared" si="5"/>
        <v>6400</v>
      </c>
      <c r="AA30" s="119">
        <f t="shared" si="5"/>
        <v>6400</v>
      </c>
      <c r="AB30" s="119">
        <f t="shared" si="5"/>
        <v>7900</v>
      </c>
      <c r="AC30" s="119">
        <f t="shared" si="5"/>
        <v>6400</v>
      </c>
      <c r="AD30" s="119">
        <f t="shared" si="5"/>
        <v>6400</v>
      </c>
    </row>
    <row r="31" spans="1:30" ht="10.7" customHeight="1" x14ac:dyDescent="0.2">
      <c r="A31" s="3">
        <v>2</v>
      </c>
      <c r="B31" s="119">
        <f t="shared" si="4"/>
        <v>10750</v>
      </c>
      <c r="C31" s="119">
        <f t="shared" si="5"/>
        <v>7900</v>
      </c>
      <c r="D31" s="119">
        <f t="shared" si="5"/>
        <v>7900</v>
      </c>
      <c r="E31" s="119">
        <f t="shared" si="5"/>
        <v>7600</v>
      </c>
      <c r="F31" s="119">
        <f t="shared" si="5"/>
        <v>8200</v>
      </c>
      <c r="G31" s="119">
        <f t="shared" si="5"/>
        <v>8200</v>
      </c>
      <c r="H31" s="119">
        <f t="shared" si="5"/>
        <v>8200</v>
      </c>
      <c r="I31" s="119">
        <f t="shared" si="5"/>
        <v>8200</v>
      </c>
      <c r="J31" s="119">
        <f t="shared" si="5"/>
        <v>8200</v>
      </c>
      <c r="K31" s="119">
        <f t="shared" si="5"/>
        <v>9400</v>
      </c>
      <c r="L31" s="119">
        <f t="shared" si="5"/>
        <v>9250</v>
      </c>
      <c r="M31" s="119">
        <f t="shared" si="5"/>
        <v>7600</v>
      </c>
      <c r="N31" s="119">
        <f t="shared" si="5"/>
        <v>8200</v>
      </c>
      <c r="O31" s="119">
        <f t="shared" si="5"/>
        <v>8200</v>
      </c>
      <c r="P31" s="119">
        <f t="shared" si="5"/>
        <v>8200</v>
      </c>
      <c r="Q31" s="119">
        <f t="shared" si="5"/>
        <v>8200</v>
      </c>
      <c r="R31" s="119">
        <f t="shared" si="5"/>
        <v>8200</v>
      </c>
      <c r="S31" s="119">
        <f t="shared" si="5"/>
        <v>8200</v>
      </c>
      <c r="T31" s="119">
        <f t="shared" si="5"/>
        <v>8200</v>
      </c>
      <c r="U31" s="119">
        <f t="shared" si="5"/>
        <v>8200</v>
      </c>
      <c r="V31" s="119">
        <f t="shared" si="5"/>
        <v>8200</v>
      </c>
      <c r="W31" s="119">
        <f t="shared" si="5"/>
        <v>7450</v>
      </c>
      <c r="X31" s="119">
        <f t="shared" si="5"/>
        <v>7450</v>
      </c>
      <c r="Y31" s="119">
        <f t="shared" si="5"/>
        <v>8200</v>
      </c>
      <c r="Z31" s="119">
        <f t="shared" si="5"/>
        <v>7450</v>
      </c>
      <c r="AA31" s="119">
        <f t="shared" si="5"/>
        <v>7450</v>
      </c>
      <c r="AB31" s="119">
        <f t="shared" si="5"/>
        <v>8950</v>
      </c>
      <c r="AC31" s="119">
        <f t="shared" si="5"/>
        <v>7450</v>
      </c>
      <c r="AD31" s="119">
        <f t="shared" si="5"/>
        <v>7450</v>
      </c>
    </row>
    <row r="32" spans="1:30"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row>
    <row r="33" spans="1:30" ht="10.7" customHeight="1" x14ac:dyDescent="0.2">
      <c r="A33" s="3">
        <v>1</v>
      </c>
      <c r="B33" s="119">
        <f t="shared" si="4"/>
        <v>11200</v>
      </c>
      <c r="C33" s="119">
        <f t="shared" si="5"/>
        <v>8350</v>
      </c>
      <c r="D33" s="119">
        <f t="shared" si="5"/>
        <v>8350</v>
      </c>
      <c r="E33" s="119">
        <f t="shared" si="5"/>
        <v>8050</v>
      </c>
      <c r="F33" s="119">
        <f t="shared" si="5"/>
        <v>8650</v>
      </c>
      <c r="G33" s="119">
        <f t="shared" si="5"/>
        <v>8650</v>
      </c>
      <c r="H33" s="119">
        <f t="shared" si="5"/>
        <v>8650</v>
      </c>
      <c r="I33" s="119">
        <f t="shared" si="5"/>
        <v>8650</v>
      </c>
      <c r="J33" s="119">
        <f t="shared" si="5"/>
        <v>8650</v>
      </c>
      <c r="K33" s="119">
        <f t="shared" si="5"/>
        <v>9850</v>
      </c>
      <c r="L33" s="119">
        <f t="shared" si="5"/>
        <v>9700</v>
      </c>
      <c r="M33" s="119">
        <f t="shared" si="5"/>
        <v>8050</v>
      </c>
      <c r="N33" s="119">
        <f t="shared" si="5"/>
        <v>8650</v>
      </c>
      <c r="O33" s="119">
        <f t="shared" si="5"/>
        <v>8650</v>
      </c>
      <c r="P33" s="119">
        <f t="shared" si="5"/>
        <v>8650</v>
      </c>
      <c r="Q33" s="119">
        <f t="shared" si="5"/>
        <v>8650</v>
      </c>
      <c r="R33" s="119">
        <f t="shared" si="5"/>
        <v>8650</v>
      </c>
      <c r="S33" s="119">
        <f t="shared" si="5"/>
        <v>8650</v>
      </c>
      <c r="T33" s="119">
        <f t="shared" si="5"/>
        <v>8650</v>
      </c>
      <c r="U33" s="119">
        <f t="shared" si="5"/>
        <v>8650</v>
      </c>
      <c r="V33" s="119">
        <f t="shared" si="5"/>
        <v>8650</v>
      </c>
      <c r="W33" s="119">
        <f t="shared" si="5"/>
        <v>7900</v>
      </c>
      <c r="X33" s="119">
        <f t="shared" si="5"/>
        <v>7900</v>
      </c>
      <c r="Y33" s="119">
        <f t="shared" si="5"/>
        <v>8650</v>
      </c>
      <c r="Z33" s="119">
        <f t="shared" si="5"/>
        <v>7900</v>
      </c>
      <c r="AA33" s="119">
        <f t="shared" si="5"/>
        <v>7900</v>
      </c>
      <c r="AB33" s="119">
        <f t="shared" si="5"/>
        <v>9400</v>
      </c>
      <c r="AC33" s="119">
        <f t="shared" si="5"/>
        <v>7900</v>
      </c>
      <c r="AD33" s="119">
        <f t="shared" si="5"/>
        <v>7900</v>
      </c>
    </row>
    <row r="34" spans="1:30" ht="10.7" customHeight="1" x14ac:dyDescent="0.2">
      <c r="A34" s="3">
        <v>2</v>
      </c>
      <c r="B34" s="119">
        <f t="shared" si="4"/>
        <v>12250</v>
      </c>
      <c r="C34" s="119">
        <f t="shared" si="5"/>
        <v>9400</v>
      </c>
      <c r="D34" s="119">
        <f t="shared" si="5"/>
        <v>9400</v>
      </c>
      <c r="E34" s="119">
        <f t="shared" si="5"/>
        <v>9100</v>
      </c>
      <c r="F34" s="119">
        <f t="shared" si="5"/>
        <v>9700</v>
      </c>
      <c r="G34" s="119">
        <f t="shared" si="5"/>
        <v>9700</v>
      </c>
      <c r="H34" s="119">
        <f t="shared" si="5"/>
        <v>9700</v>
      </c>
      <c r="I34" s="119">
        <f t="shared" si="5"/>
        <v>9700</v>
      </c>
      <c r="J34" s="119">
        <f t="shared" si="5"/>
        <v>9700</v>
      </c>
      <c r="K34" s="119">
        <f t="shared" si="5"/>
        <v>10900</v>
      </c>
      <c r="L34" s="119">
        <f t="shared" si="5"/>
        <v>10750</v>
      </c>
      <c r="M34" s="119">
        <f t="shared" si="5"/>
        <v>9100</v>
      </c>
      <c r="N34" s="119">
        <f t="shared" si="5"/>
        <v>9700</v>
      </c>
      <c r="O34" s="119">
        <f t="shared" si="5"/>
        <v>9700</v>
      </c>
      <c r="P34" s="119">
        <f t="shared" si="5"/>
        <v>9700</v>
      </c>
      <c r="Q34" s="119">
        <f t="shared" si="5"/>
        <v>9700</v>
      </c>
      <c r="R34" s="119">
        <f t="shared" si="5"/>
        <v>9700</v>
      </c>
      <c r="S34" s="119">
        <f t="shared" si="5"/>
        <v>9700</v>
      </c>
      <c r="T34" s="119">
        <f t="shared" si="5"/>
        <v>9700</v>
      </c>
      <c r="U34" s="119">
        <f t="shared" si="5"/>
        <v>9700</v>
      </c>
      <c r="V34" s="119">
        <f t="shared" si="5"/>
        <v>9700</v>
      </c>
      <c r="W34" s="119">
        <f t="shared" si="5"/>
        <v>8950</v>
      </c>
      <c r="X34" s="119">
        <f t="shared" si="5"/>
        <v>8950</v>
      </c>
      <c r="Y34" s="119">
        <f t="shared" si="5"/>
        <v>9700</v>
      </c>
      <c r="Z34" s="119">
        <f t="shared" si="5"/>
        <v>8950</v>
      </c>
      <c r="AA34" s="119">
        <f t="shared" si="5"/>
        <v>8950</v>
      </c>
      <c r="AB34" s="119">
        <f t="shared" si="5"/>
        <v>10450</v>
      </c>
      <c r="AC34" s="119">
        <f t="shared" si="5"/>
        <v>8950</v>
      </c>
      <c r="AD34" s="119">
        <f t="shared" si="5"/>
        <v>8950</v>
      </c>
    </row>
    <row r="35" spans="1:30"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row>
    <row r="36" spans="1:30" ht="10.7" customHeight="1" x14ac:dyDescent="0.2">
      <c r="A36" s="3">
        <v>1</v>
      </c>
      <c r="B36" s="119">
        <f t="shared" si="4"/>
        <v>11950</v>
      </c>
      <c r="C36" s="119">
        <f t="shared" si="5"/>
        <v>9100</v>
      </c>
      <c r="D36" s="119">
        <f t="shared" si="5"/>
        <v>9100</v>
      </c>
      <c r="E36" s="119">
        <f t="shared" si="5"/>
        <v>8800</v>
      </c>
      <c r="F36" s="119">
        <f t="shared" si="5"/>
        <v>9400</v>
      </c>
      <c r="G36" s="119">
        <f t="shared" si="5"/>
        <v>9400</v>
      </c>
      <c r="H36" s="119">
        <f t="shared" si="5"/>
        <v>9400</v>
      </c>
      <c r="I36" s="119">
        <f t="shared" si="5"/>
        <v>9400</v>
      </c>
      <c r="J36" s="119">
        <f t="shared" si="5"/>
        <v>9400</v>
      </c>
      <c r="K36" s="119">
        <f t="shared" si="5"/>
        <v>10600</v>
      </c>
      <c r="L36" s="119">
        <f t="shared" si="5"/>
        <v>10450</v>
      </c>
      <c r="M36" s="119">
        <f t="shared" si="5"/>
        <v>8800</v>
      </c>
      <c r="N36" s="119">
        <f t="shared" si="5"/>
        <v>9400</v>
      </c>
      <c r="O36" s="119">
        <f t="shared" si="5"/>
        <v>9400</v>
      </c>
      <c r="P36" s="119">
        <f t="shared" si="5"/>
        <v>9400</v>
      </c>
      <c r="Q36" s="119">
        <f t="shared" si="5"/>
        <v>9400</v>
      </c>
      <c r="R36" s="119">
        <f t="shared" si="5"/>
        <v>9400</v>
      </c>
      <c r="S36" s="119">
        <f t="shared" si="5"/>
        <v>9400</v>
      </c>
      <c r="T36" s="119">
        <f t="shared" si="5"/>
        <v>9400</v>
      </c>
      <c r="U36" s="119">
        <f t="shared" si="5"/>
        <v>9400</v>
      </c>
      <c r="V36" s="119">
        <f t="shared" si="5"/>
        <v>9400</v>
      </c>
      <c r="W36" s="119">
        <f t="shared" si="5"/>
        <v>8650</v>
      </c>
      <c r="X36" s="119">
        <f t="shared" si="5"/>
        <v>8650</v>
      </c>
      <c r="Y36" s="119">
        <f t="shared" si="5"/>
        <v>9400</v>
      </c>
      <c r="Z36" s="119">
        <f t="shared" si="5"/>
        <v>8650</v>
      </c>
      <c r="AA36" s="119">
        <f t="shared" si="5"/>
        <v>8650</v>
      </c>
      <c r="AB36" s="119">
        <f t="shared" si="5"/>
        <v>10150</v>
      </c>
      <c r="AC36" s="119">
        <f t="shared" si="5"/>
        <v>8650</v>
      </c>
      <c r="AD36" s="119">
        <f t="shared" si="5"/>
        <v>8650</v>
      </c>
    </row>
    <row r="37" spans="1:30" ht="10.7" customHeight="1" x14ac:dyDescent="0.2">
      <c r="A37" s="3">
        <v>2</v>
      </c>
      <c r="B37" s="119">
        <f t="shared" si="4"/>
        <v>13000</v>
      </c>
      <c r="C37" s="119">
        <f t="shared" si="5"/>
        <v>10150</v>
      </c>
      <c r="D37" s="119">
        <f t="shared" si="5"/>
        <v>10150</v>
      </c>
      <c r="E37" s="119">
        <f t="shared" si="5"/>
        <v>9850</v>
      </c>
      <c r="F37" s="119">
        <f t="shared" si="5"/>
        <v>10450</v>
      </c>
      <c r="G37" s="119">
        <f t="shared" si="5"/>
        <v>10450</v>
      </c>
      <c r="H37" s="119">
        <f t="shared" si="5"/>
        <v>10450</v>
      </c>
      <c r="I37" s="119">
        <f t="shared" si="5"/>
        <v>10450</v>
      </c>
      <c r="J37" s="119">
        <f t="shared" si="5"/>
        <v>10450</v>
      </c>
      <c r="K37" s="119">
        <f t="shared" si="5"/>
        <v>11650</v>
      </c>
      <c r="L37" s="119">
        <f t="shared" si="5"/>
        <v>11500</v>
      </c>
      <c r="M37" s="119">
        <f t="shared" si="5"/>
        <v>9850</v>
      </c>
      <c r="N37" s="119">
        <f t="shared" si="5"/>
        <v>10450</v>
      </c>
      <c r="O37" s="119">
        <f t="shared" si="5"/>
        <v>10450</v>
      </c>
      <c r="P37" s="119">
        <f t="shared" si="5"/>
        <v>10450</v>
      </c>
      <c r="Q37" s="119">
        <f t="shared" si="5"/>
        <v>10450</v>
      </c>
      <c r="R37" s="119">
        <f t="shared" si="5"/>
        <v>10450</v>
      </c>
      <c r="S37" s="119">
        <f t="shared" si="5"/>
        <v>10450</v>
      </c>
      <c r="T37" s="119">
        <f t="shared" si="5"/>
        <v>10450</v>
      </c>
      <c r="U37" s="119">
        <f t="shared" si="5"/>
        <v>10450</v>
      </c>
      <c r="V37" s="119">
        <f t="shared" si="5"/>
        <v>10450</v>
      </c>
      <c r="W37" s="119">
        <f t="shared" si="5"/>
        <v>9700</v>
      </c>
      <c r="X37" s="119">
        <f t="shared" si="5"/>
        <v>9700</v>
      </c>
      <c r="Y37" s="119">
        <f t="shared" si="5"/>
        <v>10450</v>
      </c>
      <c r="Z37" s="119">
        <f t="shared" si="5"/>
        <v>9700</v>
      </c>
      <c r="AA37" s="119">
        <f t="shared" si="5"/>
        <v>9700</v>
      </c>
      <c r="AB37" s="119">
        <f t="shared" si="5"/>
        <v>11200</v>
      </c>
      <c r="AC37" s="119">
        <f t="shared" si="5"/>
        <v>9700</v>
      </c>
      <c r="AD37" s="119">
        <f t="shared" si="5"/>
        <v>9700</v>
      </c>
    </row>
    <row r="38" spans="1:30"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1:30" ht="10.7" customHeight="1" x14ac:dyDescent="0.2">
      <c r="A39" s="3">
        <v>1</v>
      </c>
      <c r="B39" s="119">
        <f t="shared" si="4"/>
        <v>13900</v>
      </c>
      <c r="C39" s="119">
        <f t="shared" si="5"/>
        <v>10225</v>
      </c>
      <c r="D39" s="119">
        <f t="shared" si="5"/>
        <v>10225</v>
      </c>
      <c r="E39" s="119">
        <f t="shared" si="5"/>
        <v>9925</v>
      </c>
      <c r="F39" s="119">
        <f t="shared" si="5"/>
        <v>10525</v>
      </c>
      <c r="G39" s="119">
        <f t="shared" si="5"/>
        <v>10525</v>
      </c>
      <c r="H39" s="119">
        <f t="shared" si="5"/>
        <v>10525</v>
      </c>
      <c r="I39" s="119">
        <f t="shared" si="5"/>
        <v>10525</v>
      </c>
      <c r="J39" s="119">
        <f t="shared" si="5"/>
        <v>10525</v>
      </c>
      <c r="K39" s="119">
        <f t="shared" si="5"/>
        <v>11725</v>
      </c>
      <c r="L39" s="119">
        <f t="shared" si="5"/>
        <v>11575</v>
      </c>
      <c r="M39" s="119">
        <f t="shared" si="5"/>
        <v>9925</v>
      </c>
      <c r="N39" s="119">
        <f t="shared" si="5"/>
        <v>10525</v>
      </c>
      <c r="O39" s="119">
        <f t="shared" si="5"/>
        <v>10525</v>
      </c>
      <c r="P39" s="119">
        <f t="shared" si="5"/>
        <v>10525</v>
      </c>
      <c r="Q39" s="119">
        <f t="shared" si="5"/>
        <v>10525</v>
      </c>
      <c r="R39" s="119">
        <f t="shared" si="5"/>
        <v>10525</v>
      </c>
      <c r="S39" s="119">
        <f t="shared" si="5"/>
        <v>10525</v>
      </c>
      <c r="T39" s="119">
        <f t="shared" si="5"/>
        <v>10525</v>
      </c>
      <c r="U39" s="119">
        <f t="shared" si="5"/>
        <v>10525</v>
      </c>
      <c r="V39" s="119">
        <f t="shared" si="5"/>
        <v>10525</v>
      </c>
      <c r="W39" s="119">
        <f t="shared" si="5"/>
        <v>9775</v>
      </c>
      <c r="X39" s="119">
        <f t="shared" si="5"/>
        <v>9775</v>
      </c>
      <c r="Y39" s="119">
        <f t="shared" si="5"/>
        <v>10525</v>
      </c>
      <c r="Z39" s="119">
        <f t="shared" si="5"/>
        <v>9775</v>
      </c>
      <c r="AA39" s="119">
        <f t="shared" si="5"/>
        <v>9775</v>
      </c>
      <c r="AB39" s="119">
        <f t="shared" si="5"/>
        <v>11275</v>
      </c>
      <c r="AC39" s="119">
        <f t="shared" si="5"/>
        <v>9775</v>
      </c>
      <c r="AD39" s="119">
        <f t="shared" si="5"/>
        <v>9775</v>
      </c>
    </row>
    <row r="40" spans="1:30" ht="10.7" customHeight="1" x14ac:dyDescent="0.2">
      <c r="A40" s="3">
        <v>2</v>
      </c>
      <c r="B40" s="119">
        <f t="shared" si="4"/>
        <v>14950</v>
      </c>
      <c r="C40" s="119">
        <f t="shared" si="5"/>
        <v>11275</v>
      </c>
      <c r="D40" s="119">
        <f t="shared" si="5"/>
        <v>11275</v>
      </c>
      <c r="E40" s="119">
        <f t="shared" si="5"/>
        <v>10975</v>
      </c>
      <c r="F40" s="119">
        <f t="shared" si="5"/>
        <v>11575</v>
      </c>
      <c r="G40" s="119">
        <f t="shared" si="5"/>
        <v>11575</v>
      </c>
      <c r="H40" s="119">
        <f t="shared" si="5"/>
        <v>11575</v>
      </c>
      <c r="I40" s="119">
        <f t="shared" si="5"/>
        <v>11575</v>
      </c>
      <c r="J40" s="119">
        <f t="shared" si="5"/>
        <v>11575</v>
      </c>
      <c r="K40" s="119">
        <f t="shared" si="5"/>
        <v>12775</v>
      </c>
      <c r="L40" s="119">
        <f t="shared" si="5"/>
        <v>12625</v>
      </c>
      <c r="M40" s="119">
        <f t="shared" si="5"/>
        <v>10975</v>
      </c>
      <c r="N40" s="119">
        <f t="shared" si="5"/>
        <v>11575</v>
      </c>
      <c r="O40" s="119">
        <f t="shared" si="5"/>
        <v>11575</v>
      </c>
      <c r="P40" s="119">
        <f t="shared" si="5"/>
        <v>11575</v>
      </c>
      <c r="Q40" s="119">
        <f t="shared" si="5"/>
        <v>11575</v>
      </c>
      <c r="R40" s="119">
        <f t="shared" si="5"/>
        <v>11575</v>
      </c>
      <c r="S40" s="119">
        <f t="shared" si="5"/>
        <v>11575</v>
      </c>
      <c r="T40" s="119">
        <f t="shared" si="5"/>
        <v>11575</v>
      </c>
      <c r="U40" s="119">
        <f t="shared" si="5"/>
        <v>11575</v>
      </c>
      <c r="V40" s="119">
        <f t="shared" si="5"/>
        <v>11575</v>
      </c>
      <c r="W40" s="119">
        <f t="shared" si="5"/>
        <v>10825</v>
      </c>
      <c r="X40" s="119">
        <f t="shared" si="5"/>
        <v>10825</v>
      </c>
      <c r="Y40" s="119">
        <f t="shared" si="5"/>
        <v>11575</v>
      </c>
      <c r="Z40" s="119">
        <f t="shared" si="5"/>
        <v>10825</v>
      </c>
      <c r="AA40" s="119">
        <f t="shared" si="5"/>
        <v>10825</v>
      </c>
      <c r="AB40" s="119">
        <f t="shared" si="5"/>
        <v>12325</v>
      </c>
      <c r="AC40" s="119">
        <f t="shared" si="5"/>
        <v>10825</v>
      </c>
      <c r="AD40" s="119">
        <f t="shared" si="5"/>
        <v>10825</v>
      </c>
    </row>
    <row r="41" spans="1:30" ht="11.45" customHeight="1" x14ac:dyDescent="0.2"/>
    <row r="42" spans="1:30" x14ac:dyDescent="0.2">
      <c r="A42" s="36" t="s">
        <v>3</v>
      </c>
    </row>
    <row r="43" spans="1:30" x14ac:dyDescent="0.2">
      <c r="A43" s="20" t="s">
        <v>4</v>
      </c>
    </row>
    <row r="44" spans="1:30" x14ac:dyDescent="0.2">
      <c r="A44" s="20" t="s">
        <v>5</v>
      </c>
    </row>
    <row r="45" spans="1:30" ht="12" customHeight="1" x14ac:dyDescent="0.2">
      <c r="A45" s="21" t="s">
        <v>6</v>
      </c>
    </row>
    <row r="46" spans="1:30" x14ac:dyDescent="0.2">
      <c r="A46" s="42" t="s">
        <v>75</v>
      </c>
    </row>
    <row r="47" spans="1:30" ht="10.7" customHeight="1" x14ac:dyDescent="0.2">
      <c r="A47" s="20"/>
    </row>
    <row r="48" spans="1:30" ht="22.5" customHeight="1" thickBot="1" x14ac:dyDescent="0.25">
      <c r="A48" s="43" t="s">
        <v>8</v>
      </c>
    </row>
    <row r="49" spans="1:1" ht="72.75" thickBot="1" x14ac:dyDescent="0.25">
      <c r="A49" s="139" t="s">
        <v>217</v>
      </c>
    </row>
    <row r="50" spans="1:1" ht="12.75" thickBot="1" x14ac:dyDescent="0.25">
      <c r="A50" s="22"/>
    </row>
    <row r="51" spans="1:1" ht="12.75" thickBot="1" x14ac:dyDescent="0.25">
      <c r="A51" s="61" t="s">
        <v>27</v>
      </c>
    </row>
    <row r="52" spans="1:1" ht="12.75" thickBot="1" x14ac:dyDescent="0.25">
      <c r="A52" s="88" t="s">
        <v>218</v>
      </c>
    </row>
    <row r="53" spans="1:1" x14ac:dyDescent="0.2">
      <c r="A53" s="115" t="s">
        <v>219</v>
      </c>
    </row>
    <row r="54" spans="1:1" x14ac:dyDescent="0.2">
      <c r="A54" s="22"/>
    </row>
    <row r="55" spans="1:1" x14ac:dyDescent="0.2">
      <c r="A55" s="22"/>
    </row>
    <row r="56" spans="1:1" x14ac:dyDescent="0.2">
      <c r="A56" s="22"/>
    </row>
    <row r="57" spans="1:1" x14ac:dyDescent="0.2">
      <c r="A57" s="22"/>
    </row>
    <row r="58" spans="1:1" x14ac:dyDescent="0.2">
      <c r="A58" s="22"/>
    </row>
    <row r="59" spans="1:1" x14ac:dyDescent="0.2">
      <c r="A59" s="22"/>
    </row>
    <row r="60" spans="1:1" x14ac:dyDescent="0.2">
      <c r="A60" s="22"/>
    </row>
    <row r="61" spans="1:1" x14ac:dyDescent="0.2">
      <c r="A61" s="22"/>
    </row>
    <row r="62" spans="1:1" x14ac:dyDescent="0.2">
      <c r="A62" s="22"/>
    </row>
  </sheetData>
  <pageMargins left="0.7" right="0.7" top="0.75" bottom="0.75" header="0.3" footer="0.3"/>
  <pageSetup paperSize="9" orientation="portrait" horizontalDpi="4294967295" verticalDpi="4294967295"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7"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7"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7" ht="11.45" customHeight="1" x14ac:dyDescent="0.2">
      <c r="A19" s="2" t="s">
        <v>92</v>
      </c>
      <c r="B19" s="29"/>
      <c r="C19" s="29"/>
      <c r="D19" s="29"/>
      <c r="E19" s="29"/>
      <c r="F19" s="29"/>
      <c r="G19" s="29"/>
    </row>
    <row r="20" spans="1:7"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7"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7" s="7" customFormat="1" ht="12.75" x14ac:dyDescent="0.2">
      <c r="A22" s="108" t="s">
        <v>94</v>
      </c>
      <c r="B22" s="6"/>
      <c r="C22" s="6"/>
      <c r="D22" s="6"/>
      <c r="E22" s="6"/>
      <c r="F22" s="6"/>
      <c r="G22" s="6"/>
    </row>
    <row r="23" spans="1:7" s="7" customFormat="1" ht="12.75" x14ac:dyDescent="0.2">
      <c r="A23" s="109" t="s">
        <v>95</v>
      </c>
      <c r="B23" s="110">
        <v>2000</v>
      </c>
      <c r="C23" s="110">
        <v>2000</v>
      </c>
      <c r="D23" s="110">
        <v>2000</v>
      </c>
      <c r="E23" s="110">
        <v>1999</v>
      </c>
      <c r="F23" s="110">
        <v>2000</v>
      </c>
      <c r="G23" s="110">
        <v>2000</v>
      </c>
    </row>
    <row r="24" spans="1:7"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7" ht="11.45" customHeight="1" x14ac:dyDescent="0.2">
      <c r="A25" s="24"/>
      <c r="B25" s="30"/>
      <c r="C25" s="30"/>
      <c r="D25" s="30"/>
      <c r="E25" s="30"/>
      <c r="F25" s="30"/>
      <c r="G25" s="30"/>
    </row>
    <row r="26" spans="1:7" ht="11.45" customHeight="1" x14ac:dyDescent="0.2">
      <c r="A26" s="51" t="s">
        <v>24</v>
      </c>
      <c r="B26" s="30"/>
      <c r="C26" s="30"/>
      <c r="D26" s="30"/>
      <c r="E26" s="30"/>
      <c r="F26" s="30"/>
      <c r="G26" s="30"/>
    </row>
    <row r="27" spans="1:7" ht="24.6" customHeight="1" x14ac:dyDescent="0.2">
      <c r="A27" s="8" t="s">
        <v>0</v>
      </c>
      <c r="B27" s="47" t="e">
        <f t="shared" ref="B27" si="3">B5</f>
        <v>#REF!</v>
      </c>
      <c r="C27" s="47" t="e">
        <f t="shared" ref="C27:G27" si="4">C5</f>
        <v>#REF!</v>
      </c>
      <c r="D27" s="47" t="e">
        <f t="shared" si="4"/>
        <v>#REF!</v>
      </c>
      <c r="E27" s="47" t="e">
        <f t="shared" ref="E27" si="5">E5</f>
        <v>#REF!</v>
      </c>
      <c r="F27" s="47" t="e">
        <f t="shared" si="4"/>
        <v>#REF!</v>
      </c>
      <c r="G27" s="47" t="e">
        <f t="shared" si="4"/>
        <v>#REF!</v>
      </c>
    </row>
    <row r="28" spans="1:7" ht="24.6" customHeight="1" x14ac:dyDescent="0.2">
      <c r="A28" s="37"/>
      <c r="B28" s="47" t="e">
        <f t="shared" ref="B28" si="6">B6</f>
        <v>#REF!</v>
      </c>
      <c r="C28" s="47" t="e">
        <f t="shared" ref="C28:G28" si="7">C6</f>
        <v>#REF!</v>
      </c>
      <c r="D28" s="47" t="e">
        <f t="shared" si="7"/>
        <v>#REF!</v>
      </c>
      <c r="E28" s="47" t="e">
        <f t="shared" ref="E28" si="8">E6</f>
        <v>#REF!</v>
      </c>
      <c r="F28" s="47" t="e">
        <f t="shared" si="7"/>
        <v>#REF!</v>
      </c>
      <c r="G28" s="47" t="e">
        <f t="shared" si="7"/>
        <v>#REF!</v>
      </c>
    </row>
    <row r="29" spans="1:7" ht="11.45" customHeight="1" x14ac:dyDescent="0.2">
      <c r="A29" s="11" t="s">
        <v>11</v>
      </c>
    </row>
    <row r="30" spans="1:7" ht="11.45" customHeight="1" x14ac:dyDescent="0.2">
      <c r="A30" s="3">
        <v>1</v>
      </c>
      <c r="B30" s="29" t="e">
        <f t="shared" ref="B30" si="9">ROUNDUP(B8*0.87,)</f>
        <v>#REF!</v>
      </c>
      <c r="C30" s="29" t="e">
        <f t="shared" ref="C30:G30" si="10">ROUNDUP(C8*0.87,)</f>
        <v>#REF!</v>
      </c>
      <c r="D30" s="29" t="e">
        <f t="shared" si="10"/>
        <v>#REF!</v>
      </c>
      <c r="E30" s="29" t="e">
        <f t="shared" ref="E30" si="11">ROUNDUP(E8*0.87,)</f>
        <v>#REF!</v>
      </c>
      <c r="F30" s="29" t="e">
        <f t="shared" si="10"/>
        <v>#REF!</v>
      </c>
      <c r="G30" s="29" t="e">
        <f t="shared" si="10"/>
        <v>#REF!</v>
      </c>
    </row>
    <row r="31" spans="1:7" ht="11.45" customHeight="1" x14ac:dyDescent="0.2">
      <c r="A31" s="3">
        <v>2</v>
      </c>
      <c r="B31" s="29" t="e">
        <f t="shared" ref="B31" si="12">ROUNDUP(B9*0.87,)</f>
        <v>#REF!</v>
      </c>
      <c r="C31" s="29" t="e">
        <f t="shared" ref="C31:G31" si="13">ROUNDUP(C9*0.87,)</f>
        <v>#REF!</v>
      </c>
      <c r="D31" s="29" t="e">
        <f t="shared" si="13"/>
        <v>#REF!</v>
      </c>
      <c r="E31" s="29" t="e">
        <f t="shared" ref="E31" si="14">ROUNDUP(E9*0.87,)</f>
        <v>#REF!</v>
      </c>
      <c r="F31" s="29" t="e">
        <f t="shared" si="13"/>
        <v>#REF!</v>
      </c>
      <c r="G31" s="29" t="e">
        <f t="shared" si="13"/>
        <v>#REF!</v>
      </c>
    </row>
    <row r="32" spans="1:7" ht="11.45" customHeight="1" x14ac:dyDescent="0.2">
      <c r="A32" s="120" t="s">
        <v>107</v>
      </c>
      <c r="B32" s="29"/>
      <c r="C32" s="29"/>
      <c r="D32" s="29"/>
      <c r="E32" s="29"/>
      <c r="F32" s="29"/>
      <c r="G32" s="29"/>
    </row>
    <row r="33" spans="1:7" ht="11.45" customHeight="1" x14ac:dyDescent="0.2">
      <c r="A33" s="3">
        <v>1</v>
      </c>
      <c r="B33" s="29" t="e">
        <f t="shared" ref="B33" si="15">ROUNDUP(B11*0.87,)</f>
        <v>#REF!</v>
      </c>
      <c r="C33" s="29" t="e">
        <f t="shared" ref="C33:G33" si="16">ROUNDUP(C11*0.87,)</f>
        <v>#REF!</v>
      </c>
      <c r="D33" s="29" t="e">
        <f t="shared" si="16"/>
        <v>#REF!</v>
      </c>
      <c r="E33" s="29" t="e">
        <f t="shared" ref="E33" si="17">ROUNDUP(E11*0.87,)</f>
        <v>#REF!</v>
      </c>
      <c r="F33" s="29" t="e">
        <f t="shared" si="16"/>
        <v>#REF!</v>
      </c>
      <c r="G33" s="29" t="e">
        <f t="shared" si="16"/>
        <v>#REF!</v>
      </c>
    </row>
    <row r="34" spans="1:7" ht="11.45" customHeight="1" x14ac:dyDescent="0.2">
      <c r="A34" s="3">
        <v>2</v>
      </c>
      <c r="B34" s="29" t="e">
        <f t="shared" ref="B34" si="18">ROUNDUP(B12*0.87,)</f>
        <v>#REF!</v>
      </c>
      <c r="C34" s="29" t="e">
        <f t="shared" ref="C34:G34" si="19">ROUNDUP(C12*0.87,)</f>
        <v>#REF!</v>
      </c>
      <c r="D34" s="29" t="e">
        <f t="shared" si="19"/>
        <v>#REF!</v>
      </c>
      <c r="E34" s="29" t="e">
        <f t="shared" ref="E34" si="20">ROUNDUP(E12*0.87,)</f>
        <v>#REF!</v>
      </c>
      <c r="F34" s="29" t="e">
        <f t="shared" si="19"/>
        <v>#REF!</v>
      </c>
      <c r="G34" s="29" t="e">
        <f t="shared" si="19"/>
        <v>#REF!</v>
      </c>
    </row>
    <row r="35" spans="1:7" ht="11.45" customHeight="1" x14ac:dyDescent="0.2">
      <c r="A35" s="5" t="s">
        <v>86</v>
      </c>
      <c r="B35" s="29"/>
      <c r="C35" s="29"/>
      <c r="D35" s="29"/>
      <c r="E35" s="29"/>
      <c r="F35" s="29"/>
      <c r="G35" s="29"/>
    </row>
    <row r="36" spans="1:7" ht="11.45" customHeight="1" x14ac:dyDescent="0.2">
      <c r="A36" s="3">
        <v>1</v>
      </c>
      <c r="B36" s="29" t="e">
        <f t="shared" ref="B36" si="21">ROUNDUP(B14*0.87,)</f>
        <v>#REF!</v>
      </c>
      <c r="C36" s="29" t="e">
        <f t="shared" ref="C36:G36" si="22">ROUNDUP(C14*0.87,)</f>
        <v>#REF!</v>
      </c>
      <c r="D36" s="29" t="e">
        <f t="shared" si="22"/>
        <v>#REF!</v>
      </c>
      <c r="E36" s="29" t="e">
        <f t="shared" ref="E36" si="23">ROUNDUP(E14*0.87,)</f>
        <v>#REF!</v>
      </c>
      <c r="F36" s="29" t="e">
        <f t="shared" si="22"/>
        <v>#REF!</v>
      </c>
      <c r="G36" s="29" t="e">
        <f t="shared" si="22"/>
        <v>#REF!</v>
      </c>
    </row>
    <row r="37" spans="1:7" ht="11.45" customHeight="1" x14ac:dyDescent="0.2">
      <c r="A37" s="3">
        <v>2</v>
      </c>
      <c r="B37" s="29" t="e">
        <f t="shared" ref="B37" si="24">ROUNDUP(B15*0.87,)</f>
        <v>#REF!</v>
      </c>
      <c r="C37" s="29" t="e">
        <f t="shared" ref="C37:G37" si="25">ROUNDUP(C15*0.87,)</f>
        <v>#REF!</v>
      </c>
      <c r="D37" s="29" t="e">
        <f t="shared" si="25"/>
        <v>#REF!</v>
      </c>
      <c r="E37" s="29" t="e">
        <f t="shared" ref="E37" si="26">ROUNDUP(E15*0.87,)</f>
        <v>#REF!</v>
      </c>
      <c r="F37" s="29" t="e">
        <f t="shared" si="25"/>
        <v>#REF!</v>
      </c>
      <c r="G37" s="29" t="e">
        <f t="shared" si="25"/>
        <v>#REF!</v>
      </c>
    </row>
    <row r="38" spans="1:7" ht="11.45" customHeight="1" x14ac:dyDescent="0.2">
      <c r="A38" s="4" t="s">
        <v>91</v>
      </c>
      <c r="B38" s="29"/>
      <c r="C38" s="29"/>
      <c r="D38" s="29"/>
      <c r="E38" s="29"/>
      <c r="F38" s="29"/>
      <c r="G38" s="29"/>
    </row>
    <row r="39" spans="1:7" ht="11.45" customHeight="1" x14ac:dyDescent="0.2">
      <c r="A39" s="3">
        <v>1</v>
      </c>
      <c r="B39" s="29" t="e">
        <f t="shared" ref="B39" si="27">ROUNDUP(B17*0.87,)</f>
        <v>#REF!</v>
      </c>
      <c r="C39" s="29" t="e">
        <f t="shared" ref="C39:G39" si="28">ROUNDUP(C17*0.87,)</f>
        <v>#REF!</v>
      </c>
      <c r="D39" s="29" t="e">
        <f t="shared" si="28"/>
        <v>#REF!</v>
      </c>
      <c r="E39" s="29" t="e">
        <f t="shared" ref="E39" si="29">ROUNDUP(E17*0.87,)</f>
        <v>#REF!</v>
      </c>
      <c r="F39" s="29" t="e">
        <f t="shared" si="28"/>
        <v>#REF!</v>
      </c>
      <c r="G39" s="29" t="e">
        <f t="shared" si="28"/>
        <v>#REF!</v>
      </c>
    </row>
    <row r="40" spans="1:7" ht="11.45" customHeight="1" x14ac:dyDescent="0.2">
      <c r="A40" s="3">
        <v>2</v>
      </c>
      <c r="B40" s="29" t="e">
        <f t="shared" ref="B40" si="30">ROUNDUP(B18*0.87,)</f>
        <v>#REF!</v>
      </c>
      <c r="C40" s="29" t="e">
        <f t="shared" ref="C40:G40" si="31">ROUNDUP(C18*0.87,)</f>
        <v>#REF!</v>
      </c>
      <c r="D40" s="29" t="e">
        <f t="shared" si="31"/>
        <v>#REF!</v>
      </c>
      <c r="E40" s="29" t="e">
        <f t="shared" ref="E40" si="32">ROUNDUP(E18*0.87,)</f>
        <v>#REF!</v>
      </c>
      <c r="F40" s="29" t="e">
        <f t="shared" si="31"/>
        <v>#REF!</v>
      </c>
      <c r="G40" s="29" t="e">
        <f t="shared" si="31"/>
        <v>#REF!</v>
      </c>
    </row>
    <row r="41" spans="1:7" ht="11.45" customHeight="1" x14ac:dyDescent="0.2">
      <c r="A41" s="2" t="s">
        <v>92</v>
      </c>
      <c r="B41" s="29"/>
      <c r="C41" s="29"/>
      <c r="D41" s="29"/>
      <c r="E41" s="29"/>
      <c r="F41" s="29"/>
      <c r="G41" s="29"/>
    </row>
    <row r="42" spans="1:7" ht="11.45" customHeight="1" x14ac:dyDescent="0.2">
      <c r="A42" s="3">
        <v>1</v>
      </c>
      <c r="B42" s="29" t="e">
        <f t="shared" ref="B42" si="33">ROUNDUP(B20*0.87,)</f>
        <v>#REF!</v>
      </c>
      <c r="C42" s="29" t="e">
        <f t="shared" ref="C42:G42" si="34">ROUNDUP(C20*0.87,)</f>
        <v>#REF!</v>
      </c>
      <c r="D42" s="29" t="e">
        <f t="shared" si="34"/>
        <v>#REF!</v>
      </c>
      <c r="E42" s="29" t="e">
        <f t="shared" ref="E42" si="35">ROUNDUP(E20*0.87,)</f>
        <v>#REF!</v>
      </c>
      <c r="F42" s="29" t="e">
        <f t="shared" si="34"/>
        <v>#REF!</v>
      </c>
      <c r="G42" s="29" t="e">
        <f t="shared" si="34"/>
        <v>#REF!</v>
      </c>
    </row>
    <row r="43" spans="1:7" ht="11.45" customHeight="1" x14ac:dyDescent="0.2">
      <c r="A43" s="3">
        <v>2</v>
      </c>
      <c r="B43" s="29" t="e">
        <f t="shared" ref="B43" si="36">ROUNDUP(B21*0.87,)</f>
        <v>#REF!</v>
      </c>
      <c r="C43" s="29" t="e">
        <f t="shared" ref="C43:G43" si="37">ROUNDUP(C21*0.87,)</f>
        <v>#REF!</v>
      </c>
      <c r="D43" s="29" t="e">
        <f t="shared" si="37"/>
        <v>#REF!</v>
      </c>
      <c r="E43" s="29" t="e">
        <f t="shared" ref="E43" si="38">ROUNDUP(E21*0.87,)</f>
        <v>#REF!</v>
      </c>
      <c r="F43" s="29" t="e">
        <f t="shared" si="37"/>
        <v>#REF!</v>
      </c>
      <c r="G43" s="29" t="e">
        <f t="shared" si="37"/>
        <v>#REF!</v>
      </c>
    </row>
    <row r="44" spans="1:7" ht="11.45" customHeight="1" x14ac:dyDescent="0.2">
      <c r="A44" s="24"/>
    </row>
    <row r="45" spans="1:7" ht="11.45" customHeight="1" x14ac:dyDescent="0.2">
      <c r="A45" s="41" t="s">
        <v>3</v>
      </c>
    </row>
    <row r="46" spans="1:7" x14ac:dyDescent="0.2">
      <c r="A46" s="42" t="s">
        <v>4</v>
      </c>
    </row>
    <row r="47" spans="1:7" x14ac:dyDescent="0.2">
      <c r="A47" s="42" t="s">
        <v>5</v>
      </c>
    </row>
    <row r="48" spans="1:7" ht="24" x14ac:dyDescent="0.2">
      <c r="A48" s="26" t="s">
        <v>6</v>
      </c>
    </row>
    <row r="49" spans="1:1" x14ac:dyDescent="0.2">
      <c r="A49" s="42" t="s">
        <v>75</v>
      </c>
    </row>
    <row r="50" spans="1:1" x14ac:dyDescent="0.2">
      <c r="A50" s="52" t="s">
        <v>25</v>
      </c>
    </row>
    <row r="51" spans="1:1" ht="60" x14ac:dyDescent="0.2">
      <c r="A51" s="53" t="s">
        <v>97</v>
      </c>
    </row>
    <row r="52" spans="1:1" ht="12.6" customHeight="1" x14ac:dyDescent="0.2">
      <c r="A52" s="54"/>
    </row>
    <row r="53" spans="1:1" x14ac:dyDescent="0.2">
      <c r="A53" s="55" t="s">
        <v>18</v>
      </c>
    </row>
    <row r="54" spans="1:1" x14ac:dyDescent="0.2">
      <c r="A54" s="85" t="s">
        <v>87</v>
      </c>
    </row>
    <row r="55" spans="1:1" x14ac:dyDescent="0.2">
      <c r="A55" s="85" t="s">
        <v>105</v>
      </c>
    </row>
    <row r="56" spans="1:1" x14ac:dyDescent="0.2">
      <c r="A56" s="85"/>
    </row>
    <row r="57" spans="1:1" ht="12.75" thickBot="1" x14ac:dyDescent="0.25">
      <c r="A57" s="107" t="s">
        <v>93</v>
      </c>
    </row>
    <row r="58" spans="1:1" ht="12" hidden="1" customHeight="1" x14ac:dyDescent="0.2">
      <c r="A58" s="112"/>
    </row>
    <row r="59" spans="1:1" ht="12" customHeight="1" x14ac:dyDescent="0.2">
      <c r="A59" s="190" t="s">
        <v>104</v>
      </c>
    </row>
    <row r="60" spans="1:1" ht="43.5" customHeight="1" thickBot="1" x14ac:dyDescent="0.25">
      <c r="A60" s="191"/>
    </row>
    <row r="61" spans="1:1" ht="12" customHeight="1" thickBot="1" x14ac:dyDescent="0.25">
      <c r="A61" s="112"/>
    </row>
    <row r="62" spans="1:1" ht="12" customHeight="1" x14ac:dyDescent="0.2">
      <c r="A62" s="103" t="s">
        <v>26</v>
      </c>
    </row>
    <row r="63" spans="1:1" ht="24" x14ac:dyDescent="0.2">
      <c r="A63" s="104" t="s">
        <v>88</v>
      </c>
    </row>
    <row r="64" spans="1:1" ht="24" x14ac:dyDescent="0.2">
      <c r="A64" s="104" t="s">
        <v>89</v>
      </c>
    </row>
    <row r="65" spans="1:1" ht="24.75" thickBot="1" x14ac:dyDescent="0.25">
      <c r="A65" s="105" t="s">
        <v>90</v>
      </c>
    </row>
    <row r="66" spans="1:1" ht="12.75" thickBot="1" x14ac:dyDescent="0.25">
      <c r="A66" s="106"/>
    </row>
    <row r="67" spans="1:1" ht="12.75" thickBot="1" x14ac:dyDescent="0.25">
      <c r="A67" s="56" t="s">
        <v>8</v>
      </c>
    </row>
    <row r="68" spans="1:1" ht="72" x14ac:dyDescent="0.2">
      <c r="A68" s="57" t="s">
        <v>50</v>
      </c>
    </row>
  </sheetData>
  <mergeCells count="1">
    <mergeCell ref="A59:A60"/>
  </mergeCells>
  <pageMargins left="0.7" right="0.7" top="0.75" bottom="0.75" header="0.3" footer="0.3"/>
  <pageSetup paperSize="9" orientation="portrait" horizontalDpi="4294967295" verticalDpi="4294967295"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6" width="9.85546875" style="1" bestFit="1" customWidth="1"/>
    <col min="7"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8"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8"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8" ht="11.45" customHeight="1" x14ac:dyDescent="0.2">
      <c r="A19" s="2" t="s">
        <v>92</v>
      </c>
      <c r="B19" s="29"/>
      <c r="C19" s="29"/>
      <c r="D19" s="29"/>
      <c r="E19" s="29"/>
      <c r="F19" s="29"/>
      <c r="G19" s="29"/>
    </row>
    <row r="20" spans="1:8"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8"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8" s="7" customFormat="1" ht="12.75" x14ac:dyDescent="0.2">
      <c r="A22" s="108" t="s">
        <v>94</v>
      </c>
      <c r="B22" s="6"/>
      <c r="C22" s="6"/>
      <c r="D22" s="6"/>
      <c r="E22" s="6"/>
      <c r="F22" s="6"/>
      <c r="G22" s="30"/>
      <c r="H22" s="30"/>
    </row>
    <row r="23" spans="1:8" s="7" customFormat="1" ht="12.75" x14ac:dyDescent="0.2">
      <c r="A23" s="109" t="s">
        <v>95</v>
      </c>
      <c r="B23" s="110">
        <v>2000</v>
      </c>
      <c r="C23" s="110">
        <v>2000</v>
      </c>
      <c r="D23" s="110">
        <v>2000</v>
      </c>
      <c r="E23" s="110">
        <v>1999</v>
      </c>
      <c r="F23" s="110">
        <v>2000</v>
      </c>
      <c r="G23" s="110">
        <v>2000</v>
      </c>
    </row>
    <row r="24" spans="1:8"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8" ht="11.45" customHeight="1" x14ac:dyDescent="0.2">
      <c r="A25" s="24"/>
    </row>
    <row r="26" spans="1:8" ht="11.45" customHeight="1" x14ac:dyDescent="0.2">
      <c r="A26" s="41" t="s">
        <v>3</v>
      </c>
    </row>
    <row r="27" spans="1:8" ht="11.45" customHeight="1" x14ac:dyDescent="0.2">
      <c r="A27" s="42" t="s">
        <v>4</v>
      </c>
    </row>
    <row r="28" spans="1:8" x14ac:dyDescent="0.2">
      <c r="A28" s="42" t="s">
        <v>5</v>
      </c>
    </row>
    <row r="29" spans="1:8" ht="24" x14ac:dyDescent="0.2">
      <c r="A29" s="26" t="s">
        <v>6</v>
      </c>
    </row>
    <row r="30" spans="1:8" x14ac:dyDescent="0.2">
      <c r="A30" s="42" t="s">
        <v>75</v>
      </c>
    </row>
    <row r="31" spans="1:8" x14ac:dyDescent="0.2">
      <c r="A31" s="52" t="s">
        <v>25</v>
      </c>
    </row>
    <row r="32" spans="1:8" ht="60" x14ac:dyDescent="0.2">
      <c r="A32" s="53" t="s">
        <v>97</v>
      </c>
    </row>
    <row r="33" spans="1:1" x14ac:dyDescent="0.2">
      <c r="A33" s="54"/>
    </row>
    <row r="34" spans="1:1" ht="12.6" customHeight="1" x14ac:dyDescent="0.2">
      <c r="A34" s="55" t="s">
        <v>18</v>
      </c>
    </row>
    <row r="35" spans="1:1" x14ac:dyDescent="0.2">
      <c r="A35" s="85" t="s">
        <v>87</v>
      </c>
    </row>
    <row r="36" spans="1:1" x14ac:dyDescent="0.2">
      <c r="A36" s="85" t="s">
        <v>105</v>
      </c>
    </row>
    <row r="37" spans="1:1" x14ac:dyDescent="0.2">
      <c r="A37" s="85"/>
    </row>
    <row r="38" spans="1:1" x14ac:dyDescent="0.2">
      <c r="A38" s="107" t="s">
        <v>93</v>
      </c>
    </row>
    <row r="39" spans="1:1" ht="12" customHeight="1" thickBot="1" x14ac:dyDescent="0.25">
      <c r="A39" s="112"/>
    </row>
    <row r="40" spans="1:1" ht="12" customHeight="1" x14ac:dyDescent="0.2">
      <c r="A40" s="190" t="s">
        <v>104</v>
      </c>
    </row>
    <row r="41" spans="1:1" ht="89.45" customHeight="1" thickBot="1" x14ac:dyDescent="0.25">
      <c r="A41" s="191"/>
    </row>
    <row r="42" spans="1:1" ht="12" customHeight="1" thickBot="1" x14ac:dyDescent="0.25">
      <c r="A42" s="112"/>
    </row>
    <row r="43" spans="1:1" ht="12" customHeight="1" x14ac:dyDescent="0.2">
      <c r="A43" s="103" t="s">
        <v>26</v>
      </c>
    </row>
    <row r="44" spans="1:1" ht="24" x14ac:dyDescent="0.2">
      <c r="A44" s="104" t="s">
        <v>88</v>
      </c>
    </row>
    <row r="45" spans="1:1" ht="26.65" customHeight="1" x14ac:dyDescent="0.2">
      <c r="A45" s="104" t="s">
        <v>89</v>
      </c>
    </row>
    <row r="46" spans="1:1" ht="46.15" customHeight="1" thickBot="1" x14ac:dyDescent="0.25">
      <c r="A46" s="105" t="s">
        <v>90</v>
      </c>
    </row>
    <row r="47" spans="1:1" ht="12.75" thickBot="1" x14ac:dyDescent="0.25">
      <c r="A47" s="106"/>
    </row>
    <row r="48" spans="1:1" ht="12.75" thickBot="1" x14ac:dyDescent="0.25">
      <c r="A48" s="56" t="s">
        <v>8</v>
      </c>
    </row>
    <row r="49" spans="1:1" ht="72" x14ac:dyDescent="0.2">
      <c r="A49" s="57" t="s">
        <v>50</v>
      </c>
    </row>
  </sheetData>
  <mergeCells count="1">
    <mergeCell ref="A40:A41"/>
  </mergeCells>
  <pageMargins left="0.7" right="0.7" top="0.75" bottom="0.75" header="0.3" footer="0.3"/>
  <pageSetup paperSize="9" orientation="portrait" horizontalDpi="4294967295" verticalDpi="4294967295"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1"/>
  <sheetViews>
    <sheetView topLeftCell="A13" zoomScaleNormal="100" workbookViewId="0">
      <pane xSplit="1" topLeftCell="AX1" activePane="topRight" state="frozen"/>
      <selection activeCell="C42" sqref="C42"/>
      <selection pane="topRight" activeCell="C42" sqref="C42"/>
    </sheetView>
  </sheetViews>
  <sheetFormatPr defaultColWidth="8.7109375" defaultRowHeight="12.75" x14ac:dyDescent="0.2"/>
  <cols>
    <col min="1" max="1" width="82.85546875" style="7" customWidth="1"/>
    <col min="2" max="5" width="10.42578125" style="133" hidden="1" customWidth="1"/>
    <col min="6" max="47" width="9.85546875" style="133" hidden="1" customWidth="1"/>
    <col min="48" max="55" width="9.85546875" style="133" customWidth="1"/>
    <col min="56" max="61" width="9.7109375" style="133" customWidth="1"/>
    <col min="62" max="66" width="9.85546875" style="133" customWidth="1"/>
    <col min="67" max="99" width="9.85546875" style="133" bestFit="1" customWidth="1"/>
    <col min="100" max="16384" width="8.7109375" style="133"/>
  </cols>
  <sheetData>
    <row r="1" spans="1:99" x14ac:dyDescent="0.2">
      <c r="A1" s="9" t="s">
        <v>175</v>
      </c>
    </row>
    <row r="2" spans="1:99" x14ac:dyDescent="0.2">
      <c r="A2" s="14" t="s">
        <v>15</v>
      </c>
    </row>
    <row r="3" spans="1:99" x14ac:dyDescent="0.2">
      <c r="A3" s="1"/>
    </row>
    <row r="4" spans="1:99" x14ac:dyDescent="0.2">
      <c r="A4" s="95" t="s">
        <v>1</v>
      </c>
    </row>
    <row r="5" spans="1:99"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f>'C завтраками| Bed and breakfast'!B5</f>
        <v>45847</v>
      </c>
      <c r="AW5" s="129">
        <f>'C завтраками| Bed and breakfast'!C5</f>
        <v>45849</v>
      </c>
      <c r="AX5" s="129">
        <f>'C завтраками| Bed and breakfast'!D5</f>
        <v>45851</v>
      </c>
      <c r="AY5" s="46">
        <f>'C завтраками| Bed and breakfast'!E5</f>
        <v>45852</v>
      </c>
      <c r="AZ5" s="46">
        <f>'C завтраками| Bed and breakfast'!F5</f>
        <v>45854</v>
      </c>
      <c r="BA5" s="46">
        <f>'C завтраками| Bed and breakfast'!G5</f>
        <v>45856</v>
      </c>
      <c r="BB5" s="46">
        <f>'C завтраками| Bed and breakfast'!H5</f>
        <v>45858</v>
      </c>
      <c r="BC5" s="46">
        <f>'C завтраками| Bed and breakfast'!I5</f>
        <v>45860</v>
      </c>
      <c r="BD5" s="46">
        <f>'C завтраками| Bed and breakfast'!J5</f>
        <v>45862</v>
      </c>
      <c r="BE5" s="46">
        <f>'C завтраками| Bed and breakfast'!K5</f>
        <v>45863</v>
      </c>
      <c r="BF5" s="46">
        <f>'C завтраками| Bed and breakfast'!L5</f>
        <v>45865</v>
      </c>
      <c r="BG5" s="46">
        <f>'C завтраками| Bed and breakfast'!M5</f>
        <v>45867</v>
      </c>
      <c r="BH5" s="46">
        <f>'C завтраками| Bed and breakfast'!N5</f>
        <v>45870</v>
      </c>
      <c r="BI5" s="46">
        <f>'C завтраками| Bed and breakfast'!O5</f>
        <v>45872</v>
      </c>
      <c r="BJ5" s="46">
        <f>'C завтраками| Bed and breakfast'!P5</f>
        <v>45877</v>
      </c>
      <c r="BK5" s="46">
        <f>'C завтраками| Bed and breakfast'!Q5</f>
        <v>45879</v>
      </c>
      <c r="BL5" s="46">
        <f>'C завтраками| Bed and breakfast'!R5</f>
        <v>45882</v>
      </c>
      <c r="BM5" s="46">
        <f>'C завтраками| Bed and breakfast'!S5</f>
        <v>45884</v>
      </c>
      <c r="BN5" s="46">
        <f>'C завтраками| Bed and breakfast'!T5</f>
        <v>45886</v>
      </c>
      <c r="BO5" s="46">
        <f>'C завтраками| Bed and breakfast'!U5</f>
        <v>45890</v>
      </c>
      <c r="BP5" s="129">
        <f>'C завтраками| Bed and breakfast'!V5</f>
        <v>45891</v>
      </c>
      <c r="BQ5" s="129">
        <f>'C завтраками| Bed and breakfast'!W5</f>
        <v>45893</v>
      </c>
      <c r="BR5" s="129">
        <f>'C завтраками| Bed and breakfast'!X5</f>
        <v>45901</v>
      </c>
      <c r="BS5" s="129">
        <f>'C завтраками| Bed and breakfast'!Y5</f>
        <v>45905</v>
      </c>
      <c r="BT5" s="129">
        <f>'C завтраками| Bed and breakfast'!Z5</f>
        <v>45907</v>
      </c>
      <c r="BU5" s="129">
        <f>'C завтраками| Bed and breakfast'!AA5</f>
        <v>45909</v>
      </c>
      <c r="BV5" s="129">
        <f>'C завтраками| Bed and breakfast'!AB5</f>
        <v>45913</v>
      </c>
      <c r="BW5" s="129">
        <f>'C завтраками| Bed and breakfast'!AC5</f>
        <v>45926</v>
      </c>
      <c r="BX5" s="129">
        <f>'C завтраками| Bed and breakfast'!AD5</f>
        <v>45928</v>
      </c>
      <c r="BY5" s="129">
        <f>'C завтраками| Bed and breakfast'!AE5</f>
        <v>45931</v>
      </c>
      <c r="BZ5" s="129">
        <f>'C завтраками| Bed and breakfast'!AF5</f>
        <v>45933</v>
      </c>
      <c r="CA5" s="129">
        <f>'C завтраками| Bed and breakfast'!AG5</f>
        <v>45935</v>
      </c>
      <c r="CB5" s="129">
        <f>'C завтраками| Bed and breakfast'!AH5</f>
        <v>45940</v>
      </c>
      <c r="CC5" s="129">
        <f>'C завтраками| Bed and breakfast'!AI5</f>
        <v>45942</v>
      </c>
      <c r="CD5" s="129">
        <f>'C завтраками| Bed and breakfast'!AJ5</f>
        <v>45947</v>
      </c>
      <c r="CE5" s="129">
        <f>'C завтраками| Bed and breakfast'!AK5</f>
        <v>45949</v>
      </c>
      <c r="CF5" s="129">
        <f>'C завтраками| Bed and breakfast'!AL5</f>
        <v>45962</v>
      </c>
      <c r="CG5" s="129">
        <f>'C завтраками| Bed and breakfast'!AM5</f>
        <v>45965</v>
      </c>
      <c r="CH5" s="129">
        <f>'C завтраками| Bed and breakfast'!AN5</f>
        <v>45966</v>
      </c>
      <c r="CI5" s="129">
        <f>'C завтраками| Bed and breakfast'!AO5</f>
        <v>45968</v>
      </c>
      <c r="CJ5" s="129">
        <f>'C завтраками| Bed and breakfast'!AP5</f>
        <v>45970</v>
      </c>
      <c r="CK5" s="129">
        <f>'C завтраками| Bed and breakfast'!AQ5</f>
        <v>45975</v>
      </c>
      <c r="CL5" s="129">
        <f>'C завтраками| Bed and breakfast'!AR5</f>
        <v>45977</v>
      </c>
      <c r="CM5" s="129">
        <f>'C завтраками| Bed and breakfast'!AS5</f>
        <v>45982</v>
      </c>
      <c r="CN5" s="129">
        <f>'C завтраками| Bed and breakfast'!AT5</f>
        <v>45984</v>
      </c>
      <c r="CO5" s="129">
        <f>'C завтраками| Bed and breakfast'!AU5</f>
        <v>45989</v>
      </c>
      <c r="CP5" s="129">
        <f>'C завтраками| Bed and breakfast'!AV5</f>
        <v>45991</v>
      </c>
      <c r="CQ5" s="129">
        <f>'C завтраками| Bed and breakfast'!AW5</f>
        <v>45992</v>
      </c>
      <c r="CR5" s="129">
        <f>'C завтраками| Bed and breakfast'!AX5</f>
        <v>45996</v>
      </c>
      <c r="CS5" s="129">
        <f>'C завтраками| Bed and breakfast'!AY5</f>
        <v>46003</v>
      </c>
      <c r="CT5" s="129">
        <f>'C завтраками| Bed and breakfast'!AZ5</f>
        <v>46010</v>
      </c>
      <c r="CU5" s="129">
        <f>'C завтраками| Bed and breakfast'!BA5</f>
        <v>46012</v>
      </c>
    </row>
    <row r="6" spans="1:99"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f>'C завтраками| Bed and breakfast'!B6</f>
        <v>45848</v>
      </c>
      <c r="AW6" s="129">
        <f>'C завтраками| Bed and breakfast'!C6</f>
        <v>45850</v>
      </c>
      <c r="AX6" s="129">
        <f>'C завтраками| Bed and breakfast'!D6</f>
        <v>45851</v>
      </c>
      <c r="AY6" s="46">
        <f>'C завтраками| Bed and breakfast'!E6</f>
        <v>45853</v>
      </c>
      <c r="AZ6" s="46">
        <f>'C завтраками| Bed and breakfast'!F6</f>
        <v>45855</v>
      </c>
      <c r="BA6" s="46">
        <f>'C завтраками| Bed and breakfast'!G6</f>
        <v>45857</v>
      </c>
      <c r="BB6" s="46">
        <f>'C завтраками| Bed and breakfast'!H6</f>
        <v>45859</v>
      </c>
      <c r="BC6" s="46">
        <f>'C завтраками| Bed and breakfast'!I6</f>
        <v>45861</v>
      </c>
      <c r="BD6" s="46">
        <f>'C завтраками| Bed and breakfast'!J6</f>
        <v>45862</v>
      </c>
      <c r="BE6" s="46">
        <f>'C завтраками| Bed and breakfast'!K6</f>
        <v>45864</v>
      </c>
      <c r="BF6" s="46">
        <f>'C завтраками| Bed and breakfast'!L6</f>
        <v>45866</v>
      </c>
      <c r="BG6" s="46">
        <f>'C завтраками| Bed and breakfast'!M6</f>
        <v>45869</v>
      </c>
      <c r="BH6" s="46">
        <f>'C завтраками| Bed and breakfast'!N6</f>
        <v>45871</v>
      </c>
      <c r="BI6" s="46">
        <f>'C завтраками| Bed and breakfast'!O6</f>
        <v>45876</v>
      </c>
      <c r="BJ6" s="46">
        <f>'C завтраками| Bed and breakfast'!P6</f>
        <v>45878</v>
      </c>
      <c r="BK6" s="46">
        <f>'C завтраками| Bed and breakfast'!Q6</f>
        <v>45881</v>
      </c>
      <c r="BL6" s="46">
        <f>'C завтраками| Bed and breakfast'!R6</f>
        <v>45883</v>
      </c>
      <c r="BM6" s="46">
        <f>'C завтраками| Bed and breakfast'!S6</f>
        <v>45885</v>
      </c>
      <c r="BN6" s="46">
        <f>'C завтраками| Bed and breakfast'!T6</f>
        <v>45889</v>
      </c>
      <c r="BO6" s="46">
        <f>'C завтраками| Bed and breakfast'!U6</f>
        <v>45890</v>
      </c>
      <c r="BP6" s="129">
        <f>'C завтраками| Bed and breakfast'!V6</f>
        <v>45892</v>
      </c>
      <c r="BQ6" s="129">
        <f>'C завтраками| Bed and breakfast'!W6</f>
        <v>45900</v>
      </c>
      <c r="BR6" s="129">
        <f>'C завтраками| Bed and breakfast'!X6</f>
        <v>45904</v>
      </c>
      <c r="BS6" s="129">
        <f>'C завтраками| Bed and breakfast'!Y6</f>
        <v>45906</v>
      </c>
      <c r="BT6" s="129">
        <f>'C завтраками| Bed and breakfast'!Z6</f>
        <v>45908</v>
      </c>
      <c r="BU6" s="129">
        <f>'C завтраками| Bed and breakfast'!AA6</f>
        <v>45912</v>
      </c>
      <c r="BV6" s="129">
        <f>'C завтраками| Bed and breakfast'!AB6</f>
        <v>45925</v>
      </c>
      <c r="BW6" s="129">
        <f>'C завтраками| Bed and breakfast'!AC6</f>
        <v>45927</v>
      </c>
      <c r="BX6" s="129">
        <f>'C завтраками| Bed and breakfast'!AD6</f>
        <v>45930</v>
      </c>
      <c r="BY6" s="129">
        <f>'C завтраками| Bed and breakfast'!AE6</f>
        <v>45932</v>
      </c>
      <c r="BZ6" s="129">
        <f>'C завтраками| Bed and breakfast'!AF6</f>
        <v>45934</v>
      </c>
      <c r="CA6" s="129">
        <f>'C завтраками| Bed and breakfast'!AG6</f>
        <v>45939</v>
      </c>
      <c r="CB6" s="129">
        <f>'C завтраками| Bed and breakfast'!AH6</f>
        <v>45941</v>
      </c>
      <c r="CC6" s="129">
        <f>'C завтраками| Bed and breakfast'!AI6</f>
        <v>45946</v>
      </c>
      <c r="CD6" s="129">
        <f>'C завтраками| Bed and breakfast'!AJ6</f>
        <v>45948</v>
      </c>
      <c r="CE6" s="129">
        <f>'C завтраками| Bed and breakfast'!AK6</f>
        <v>45961</v>
      </c>
      <c r="CF6" s="129">
        <f>'C завтраками| Bed and breakfast'!AL6</f>
        <v>45964</v>
      </c>
      <c r="CG6" s="129">
        <f>'C завтраками| Bed and breakfast'!AM6</f>
        <v>45965</v>
      </c>
      <c r="CH6" s="129">
        <f>'C завтраками| Bed and breakfast'!AN6</f>
        <v>45967</v>
      </c>
      <c r="CI6" s="129">
        <f>'C завтраками| Bed and breakfast'!AO6</f>
        <v>45969</v>
      </c>
      <c r="CJ6" s="129">
        <f>'C завтраками| Bed and breakfast'!AP6</f>
        <v>45974</v>
      </c>
      <c r="CK6" s="129">
        <f>'C завтраками| Bed and breakfast'!AQ6</f>
        <v>45976</v>
      </c>
      <c r="CL6" s="129">
        <f>'C завтраками| Bed and breakfast'!AR6</f>
        <v>45981</v>
      </c>
      <c r="CM6" s="129">
        <f>'C завтраками| Bed and breakfast'!AS6</f>
        <v>45983</v>
      </c>
      <c r="CN6" s="129">
        <f>'C завтраками| Bed and breakfast'!AT6</f>
        <v>45988</v>
      </c>
      <c r="CO6" s="129">
        <f>'C завтраками| Bed and breakfast'!AU6</f>
        <v>45990</v>
      </c>
      <c r="CP6" s="129">
        <f>'C завтраками| Bed and breakfast'!AV6</f>
        <v>45991</v>
      </c>
      <c r="CQ6" s="129">
        <f>'C завтраками| Bed and breakfast'!AW6</f>
        <v>45995</v>
      </c>
      <c r="CR6" s="129">
        <f>'C завтраками| Bed and breakfast'!AX6</f>
        <v>46002</v>
      </c>
      <c r="CS6" s="129">
        <f>'C завтраками| Bed and breakfast'!AY6</f>
        <v>46009</v>
      </c>
      <c r="CT6" s="129">
        <f>'C завтраками| Bed and breakfast'!AZ6</f>
        <v>46011</v>
      </c>
      <c r="CU6" s="129">
        <f>'C завтраками| Bed and breakfast'!BA6</f>
        <v>46016</v>
      </c>
    </row>
    <row r="7" spans="1:99" x14ac:dyDescent="0.2">
      <c r="A7" s="16" t="s">
        <v>11</v>
      </c>
    </row>
    <row r="8" spans="1:99"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t="e">
        <f>'C завтраками| Bed and breakfast'!#REF!-1250</f>
        <v>#REF!</v>
      </c>
      <c r="W8" s="134" t="e">
        <f>'C завтраками| Bed and breakfast'!#REF!-1250</f>
        <v>#REF!</v>
      </c>
      <c r="X8" s="134" t="e">
        <f>'C завтраками| Bed and breakfast'!#REF!-1250</f>
        <v>#REF!</v>
      </c>
      <c r="Y8" s="134" t="e">
        <f>'C завтраками| Bed and breakfast'!#REF!-1250</f>
        <v>#REF!</v>
      </c>
      <c r="Z8" s="134" t="e">
        <f>'C завтраками| Bed and breakfast'!#REF!-1250</f>
        <v>#REF!</v>
      </c>
      <c r="AA8" s="134" t="e">
        <f>'C завтраками| Bed and breakfast'!#REF!-1250</f>
        <v>#REF!</v>
      </c>
      <c r="AB8" s="134" t="e">
        <f>'C завтраками| Bed and breakfast'!#REF!-1250</f>
        <v>#REF!</v>
      </c>
      <c r="AC8" s="134" t="e">
        <f>'C завтраками| Bed and breakfast'!#REF!-1250</f>
        <v>#REF!</v>
      </c>
      <c r="AD8" s="134" t="e">
        <f>'C завтраками| Bed and breakfast'!#REF!-1250</f>
        <v>#REF!</v>
      </c>
      <c r="AE8" s="134" t="e">
        <f>'C завтраками| Bed and breakfast'!#REF!-1250</f>
        <v>#REF!</v>
      </c>
      <c r="AF8" s="134" t="e">
        <f>'C завтраками| Bed and breakfast'!#REF!-1250</f>
        <v>#REF!</v>
      </c>
      <c r="AG8" s="134" t="e">
        <f>'C завтраками| Bed and breakfast'!#REF!-1250</f>
        <v>#REF!</v>
      </c>
      <c r="AH8" s="134" t="e">
        <f>'C завтраками| Bed and breakfast'!#REF!-1250</f>
        <v>#REF!</v>
      </c>
      <c r="AI8" s="134" t="e">
        <f>'C завтраками| Bed and breakfast'!#REF!-1250</f>
        <v>#REF!</v>
      </c>
      <c r="AJ8" s="134" t="e">
        <f>'C завтраками| Bed and breakfast'!#REF!-1250</f>
        <v>#REF!</v>
      </c>
      <c r="AK8" s="134" t="e">
        <f>'C завтраками| Bed and breakfast'!#REF!-1250</f>
        <v>#REF!</v>
      </c>
      <c r="AL8" s="134" t="e">
        <f>'C завтраками| Bed and breakfast'!#REF!-1250</f>
        <v>#REF!</v>
      </c>
      <c r="AM8" s="134" t="e">
        <f>'C завтраками| Bed and breakfast'!#REF!-1250</f>
        <v>#REF!</v>
      </c>
      <c r="AN8" s="134" t="e">
        <f>'C завтраками| Bed and breakfast'!#REF!-1250</f>
        <v>#REF!</v>
      </c>
      <c r="AO8" s="134" t="e">
        <f>'C завтраками| Bed and breakfast'!#REF!-1250</f>
        <v>#REF!</v>
      </c>
      <c r="AP8" s="134" t="e">
        <f>'C завтраками| Bed and breakfast'!#REF!-1250</f>
        <v>#REF!</v>
      </c>
      <c r="AQ8" s="134" t="e">
        <f>'C завтраками| Bed and breakfast'!#REF!-1250</f>
        <v>#REF!</v>
      </c>
      <c r="AR8" s="134" t="e">
        <f>'C завтраками| Bed and breakfast'!#REF!-1250</f>
        <v>#REF!</v>
      </c>
      <c r="AS8" s="134" t="e">
        <f>'C завтраками| Bed and breakfast'!#REF!-1250</f>
        <v>#REF!</v>
      </c>
      <c r="AT8" s="134" t="e">
        <f>'C завтраками| Bed and breakfast'!#REF!-1250</f>
        <v>#REF!</v>
      </c>
      <c r="AU8" s="134" t="e">
        <f>'C завтраками| Bed and breakfast'!#REF!-1250</f>
        <v>#REF!</v>
      </c>
      <c r="AV8" s="134">
        <f>'C завтраками| Bed and breakfast'!B8-1400</f>
        <v>10000</v>
      </c>
      <c r="AW8" s="134">
        <f>'C завтраками| Bed and breakfast'!C8-1400</f>
        <v>6200</v>
      </c>
      <c r="AX8" s="134">
        <f>'C завтраками| Bed and breakfast'!D8-1400</f>
        <v>6200</v>
      </c>
      <c r="AY8" s="134">
        <f>'C завтраками| Bed and breakfast'!E8-1400</f>
        <v>5800</v>
      </c>
      <c r="AZ8" s="134">
        <f>'C завтраками| Bed and breakfast'!F8-1400</f>
        <v>6600</v>
      </c>
      <c r="BA8" s="134">
        <f>'C завтраками| Bed and breakfast'!G8-1400</f>
        <v>6600</v>
      </c>
      <c r="BB8" s="134">
        <f>'C завтраками| Bed and breakfast'!H8-1400</f>
        <v>6600</v>
      </c>
      <c r="BC8" s="134">
        <f>'C завтраками| Bed and breakfast'!I8-1400</f>
        <v>6600</v>
      </c>
      <c r="BD8" s="134">
        <f>'C завтраками| Bed and breakfast'!J8-1400</f>
        <v>6600</v>
      </c>
      <c r="BE8" s="134">
        <f>'C завтраками| Bed and breakfast'!K8-1400</f>
        <v>8200</v>
      </c>
      <c r="BF8" s="134">
        <f>'C завтраками| Bed and breakfast'!L8-1400</f>
        <v>8000</v>
      </c>
      <c r="BG8" s="134">
        <f>'C завтраками| Bed and breakfast'!M8-1400</f>
        <v>5800</v>
      </c>
      <c r="BH8" s="134">
        <f>'C завтраками| Bed and breakfast'!N8-1400</f>
        <v>6600</v>
      </c>
      <c r="BI8" s="134">
        <f>'C завтраками| Bed and breakfast'!O8-1400</f>
        <v>6600</v>
      </c>
      <c r="BJ8" s="134">
        <f>'C завтраками| Bed and breakfast'!P8-1400</f>
        <v>6600</v>
      </c>
      <c r="BK8" s="134">
        <f>'C завтраками| Bed and breakfast'!Q8-1400</f>
        <v>6600</v>
      </c>
      <c r="BL8" s="134">
        <f>'C завтраками| Bed and breakfast'!R8-1400</f>
        <v>6600</v>
      </c>
      <c r="BM8" s="134">
        <f>'C завтраками| Bed and breakfast'!S8-1400</f>
        <v>6600</v>
      </c>
      <c r="BN8" s="134">
        <f>'C завтраками| Bed and breakfast'!T8-1400</f>
        <v>6600</v>
      </c>
      <c r="BO8" s="134">
        <f>'C завтраками| Bed and breakfast'!U8-1400</f>
        <v>6600</v>
      </c>
      <c r="BP8" s="134">
        <f>'C завтраками| Bed and breakfast'!V8-1400</f>
        <v>6600</v>
      </c>
      <c r="BQ8" s="134">
        <f>'C завтраками| Bed and breakfast'!W8-1400</f>
        <v>5600</v>
      </c>
      <c r="BR8" s="134">
        <f>'C завтраками| Bed and breakfast'!X8-1400</f>
        <v>5600</v>
      </c>
      <c r="BS8" s="134">
        <f>'C завтраками| Bed and breakfast'!Y8-1400</f>
        <v>6600</v>
      </c>
      <c r="BT8" s="134">
        <f>'C завтраками| Bed and breakfast'!Z8-1400</f>
        <v>5600</v>
      </c>
      <c r="BU8" s="134">
        <f>'C завтраками| Bed and breakfast'!AA8-1400</f>
        <v>5600</v>
      </c>
      <c r="BV8" s="134">
        <f>'C завтраками| Bed and breakfast'!AB8-1400</f>
        <v>7600</v>
      </c>
      <c r="BW8" s="134">
        <f>'C завтраками| Bed and breakfast'!AC8-1400</f>
        <v>5600</v>
      </c>
      <c r="BX8" s="134">
        <f>'C завтраками| Bed and breakfast'!AD8-1400</f>
        <v>5600</v>
      </c>
      <c r="BY8" s="134">
        <f>'C завтраками| Bed and breakfast'!AE8-1400</f>
        <v>5600</v>
      </c>
      <c r="BZ8" s="134">
        <f>'C завтраками| Bed and breakfast'!AF8-1400</f>
        <v>5800</v>
      </c>
      <c r="CA8" s="134">
        <f>'C завтраками| Bed and breakfast'!AG8-1400</f>
        <v>5600</v>
      </c>
      <c r="CB8" s="134">
        <f>'C завтраками| Bed and breakfast'!AH8-1400</f>
        <v>5800</v>
      </c>
      <c r="CC8" s="134">
        <f>'C завтраками| Bed and breakfast'!AI8-1400</f>
        <v>5600</v>
      </c>
      <c r="CD8" s="134">
        <f>'C завтраками| Bed and breakfast'!AJ8-1400</f>
        <v>5800</v>
      </c>
      <c r="CE8" s="134">
        <f>'C завтраками| Bed and breakfast'!AK8-1400</f>
        <v>5600</v>
      </c>
      <c r="CF8" s="134">
        <f>'C завтраками| Bed and breakfast'!AL8-1400</f>
        <v>5600</v>
      </c>
      <c r="CG8" s="134">
        <f>'C завтраками| Bed and breakfast'!AM8-1400</f>
        <v>5200</v>
      </c>
      <c r="CH8" s="134">
        <f>'C завтраками| Bed and breakfast'!AN8-1400</f>
        <v>4000</v>
      </c>
      <c r="CI8" s="134">
        <f>'C завтраками| Bed and breakfast'!AO8-1400</f>
        <v>4200</v>
      </c>
      <c r="CJ8" s="134">
        <f>'C завтраками| Bed and breakfast'!AP8-1400</f>
        <v>4000</v>
      </c>
      <c r="CK8" s="134">
        <f>'C завтраками| Bed and breakfast'!AQ8-1400</f>
        <v>4200</v>
      </c>
      <c r="CL8" s="134">
        <f>'C завтраками| Bed and breakfast'!AR8-1400</f>
        <v>4000</v>
      </c>
      <c r="CM8" s="134">
        <f>'C завтраками| Bed and breakfast'!AS8-1400</f>
        <v>4200</v>
      </c>
      <c r="CN8" s="134">
        <f>'C завтраками| Bed and breakfast'!AT8-1400</f>
        <v>4000</v>
      </c>
      <c r="CO8" s="134">
        <f>'C завтраками| Bed and breakfast'!AU8-1400</f>
        <v>4200</v>
      </c>
      <c r="CP8" s="134">
        <f>'C завтраками| Bed and breakfast'!AV8-1400</f>
        <v>4000</v>
      </c>
      <c r="CQ8" s="134">
        <f>'C завтраками| Bed and breakfast'!AW8-1400</f>
        <v>4000</v>
      </c>
      <c r="CR8" s="134">
        <f>'C завтраками| Bed and breakfast'!AX8-1400</f>
        <v>4200</v>
      </c>
      <c r="CS8" s="134">
        <f>'C завтраками| Bed and breakfast'!AY8-1400</f>
        <v>5600</v>
      </c>
      <c r="CT8" s="134">
        <f>'C завтраками| Bed and breakfast'!AZ8-1400</f>
        <v>5800</v>
      </c>
      <c r="CU8" s="134">
        <f>'C завтраками| Bed and breakfast'!BA8-1400</f>
        <v>5600</v>
      </c>
    </row>
    <row r="9" spans="1:99"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row>
    <row r="10" spans="1:99"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t="e">
        <f>'C завтраками| Bed and breakfast'!#REF!-1250</f>
        <v>#REF!</v>
      </c>
      <c r="W10" s="134" t="e">
        <f>'C завтраками| Bed and breakfast'!#REF!-1250</f>
        <v>#REF!</v>
      </c>
      <c r="X10" s="134" t="e">
        <f>'C завтраками| Bed and breakfast'!#REF!-1250</f>
        <v>#REF!</v>
      </c>
      <c r="Y10" s="134" t="e">
        <f>'C завтраками| Bed and breakfast'!#REF!-1250</f>
        <v>#REF!</v>
      </c>
      <c r="Z10" s="134" t="e">
        <f>'C завтраками| Bed and breakfast'!#REF!-1250</f>
        <v>#REF!</v>
      </c>
      <c r="AA10" s="134" t="e">
        <f>'C завтраками| Bed and breakfast'!#REF!-1250</f>
        <v>#REF!</v>
      </c>
      <c r="AB10" s="134" t="e">
        <f>'C завтраками| Bed and breakfast'!#REF!-1250</f>
        <v>#REF!</v>
      </c>
      <c r="AC10" s="134" t="e">
        <f>'C завтраками| Bed and breakfast'!#REF!-1250</f>
        <v>#REF!</v>
      </c>
      <c r="AD10" s="134" t="e">
        <f>'C завтраками| Bed and breakfast'!#REF!-1250</f>
        <v>#REF!</v>
      </c>
      <c r="AE10" s="134" t="e">
        <f>'C завтраками| Bed and breakfast'!#REF!-1250</f>
        <v>#REF!</v>
      </c>
      <c r="AF10" s="134" t="e">
        <f>'C завтраками| Bed and breakfast'!#REF!-1250</f>
        <v>#REF!</v>
      </c>
      <c r="AG10" s="134" t="e">
        <f>'C завтраками| Bed and breakfast'!#REF!-1250</f>
        <v>#REF!</v>
      </c>
      <c r="AH10" s="134" t="e">
        <f>'C завтраками| Bed and breakfast'!#REF!-1250</f>
        <v>#REF!</v>
      </c>
      <c r="AI10" s="134" t="e">
        <f>'C завтраками| Bed and breakfast'!#REF!-1250</f>
        <v>#REF!</v>
      </c>
      <c r="AJ10" s="134" t="e">
        <f>'C завтраками| Bed and breakfast'!#REF!-1250</f>
        <v>#REF!</v>
      </c>
      <c r="AK10" s="134" t="e">
        <f>'C завтраками| Bed and breakfast'!#REF!-1250</f>
        <v>#REF!</v>
      </c>
      <c r="AL10" s="134" t="e">
        <f>'C завтраками| Bed and breakfast'!#REF!-1250</f>
        <v>#REF!</v>
      </c>
      <c r="AM10" s="134" t="e">
        <f>'C завтраками| Bed and breakfast'!#REF!-1250</f>
        <v>#REF!</v>
      </c>
      <c r="AN10" s="134" t="e">
        <f>'C завтраками| Bed and breakfast'!#REF!-1250</f>
        <v>#REF!</v>
      </c>
      <c r="AO10" s="134" t="e">
        <f>'C завтраками| Bed and breakfast'!#REF!-1250</f>
        <v>#REF!</v>
      </c>
      <c r="AP10" s="134" t="e">
        <f>'C завтраками| Bed and breakfast'!#REF!-1250</f>
        <v>#REF!</v>
      </c>
      <c r="AQ10" s="134" t="e">
        <f>'C завтраками| Bed and breakfast'!#REF!-1250</f>
        <v>#REF!</v>
      </c>
      <c r="AR10" s="134" t="e">
        <f>'C завтраками| Bed and breakfast'!#REF!-1250</f>
        <v>#REF!</v>
      </c>
      <c r="AS10" s="134" t="e">
        <f>'C завтраками| Bed and breakfast'!#REF!-1250</f>
        <v>#REF!</v>
      </c>
      <c r="AT10" s="134" t="e">
        <f>'C завтраками| Bed and breakfast'!#REF!-1250</f>
        <v>#REF!</v>
      </c>
      <c r="AU10" s="134" t="e">
        <f>'C завтраками| Bed and breakfast'!#REF!-1250</f>
        <v>#REF!</v>
      </c>
      <c r="AV10" s="134">
        <f>'C завтраками| Bed and breakfast'!B11-1400</f>
        <v>11500</v>
      </c>
      <c r="AW10" s="134">
        <f>'C завтраками| Bed and breakfast'!C11-1400</f>
        <v>7700</v>
      </c>
      <c r="AX10" s="134">
        <f>'C завтраками| Bed and breakfast'!D11-1400</f>
        <v>7700</v>
      </c>
      <c r="AY10" s="134">
        <f>'C завтраками| Bed and breakfast'!E11-1400</f>
        <v>7300</v>
      </c>
      <c r="AZ10" s="134">
        <f>'C завтраками| Bed and breakfast'!F11-1400</f>
        <v>8100</v>
      </c>
      <c r="BA10" s="134">
        <f>'C завтраками| Bed and breakfast'!G11-1400</f>
        <v>8100</v>
      </c>
      <c r="BB10" s="134">
        <f>'C завтраками| Bed and breakfast'!H11-1400</f>
        <v>8100</v>
      </c>
      <c r="BC10" s="134">
        <f>'C завтраками| Bed and breakfast'!I11-1400</f>
        <v>8100</v>
      </c>
      <c r="BD10" s="134">
        <f>'C завтраками| Bed and breakfast'!J11-1400</f>
        <v>8100</v>
      </c>
      <c r="BE10" s="134">
        <f>'C завтраками| Bed and breakfast'!K11-1400</f>
        <v>9700</v>
      </c>
      <c r="BF10" s="134">
        <f>'C завтраками| Bed and breakfast'!L11-1400</f>
        <v>9500</v>
      </c>
      <c r="BG10" s="134">
        <f>'C завтраками| Bed and breakfast'!M11-1400</f>
        <v>7300</v>
      </c>
      <c r="BH10" s="134">
        <f>'C завтраками| Bed and breakfast'!N11-1400</f>
        <v>8100</v>
      </c>
      <c r="BI10" s="134">
        <f>'C завтраками| Bed and breakfast'!O11-1400</f>
        <v>8100</v>
      </c>
      <c r="BJ10" s="134">
        <f>'C завтраками| Bed and breakfast'!P11-1400</f>
        <v>8100</v>
      </c>
      <c r="BK10" s="134">
        <f>'C завтраками| Bed and breakfast'!Q11-1400</f>
        <v>8100</v>
      </c>
      <c r="BL10" s="134">
        <f>'C завтраками| Bed and breakfast'!R11-1400</f>
        <v>8100</v>
      </c>
      <c r="BM10" s="134">
        <f>'C завтраками| Bed and breakfast'!S11-1400</f>
        <v>8100</v>
      </c>
      <c r="BN10" s="134">
        <f>'C завтраками| Bed and breakfast'!T11-1400</f>
        <v>8100</v>
      </c>
      <c r="BO10" s="134">
        <f>'C завтраками| Bed and breakfast'!U11-1400</f>
        <v>8100</v>
      </c>
      <c r="BP10" s="134">
        <f>'C завтраками| Bed and breakfast'!V11-1400</f>
        <v>8100</v>
      </c>
      <c r="BQ10" s="134">
        <f>'C завтраками| Bed and breakfast'!W11-1400</f>
        <v>7100</v>
      </c>
      <c r="BR10" s="134">
        <f>'C завтраками| Bed and breakfast'!X11-1400</f>
        <v>7100</v>
      </c>
      <c r="BS10" s="134">
        <f>'C завтраками| Bed and breakfast'!Y11-1400</f>
        <v>8100</v>
      </c>
      <c r="BT10" s="134">
        <f>'C завтраками| Bed and breakfast'!Z11-1400</f>
        <v>7100</v>
      </c>
      <c r="BU10" s="134">
        <f>'C завтраками| Bed and breakfast'!AA11-1400</f>
        <v>7100</v>
      </c>
      <c r="BV10" s="134">
        <f>'C завтраками| Bed and breakfast'!AB11-1400</f>
        <v>9100</v>
      </c>
      <c r="BW10" s="134">
        <f>'C завтраками| Bed and breakfast'!AC11-1400</f>
        <v>7100</v>
      </c>
      <c r="BX10" s="134">
        <f>'C завтраками| Bed and breakfast'!AD11-1400</f>
        <v>7100</v>
      </c>
      <c r="BY10" s="134">
        <f>'C завтраками| Bed and breakfast'!AE11-1400</f>
        <v>7100</v>
      </c>
      <c r="BZ10" s="134">
        <f>'C завтраками| Bed and breakfast'!AF11-1400</f>
        <v>7300</v>
      </c>
      <c r="CA10" s="134">
        <f>'C завтраками| Bed and breakfast'!AG11-1400</f>
        <v>7100</v>
      </c>
      <c r="CB10" s="134">
        <f>'C завтраками| Bed and breakfast'!AH11-1400</f>
        <v>7300</v>
      </c>
      <c r="CC10" s="134">
        <f>'C завтраками| Bed and breakfast'!AI11-1400</f>
        <v>7100</v>
      </c>
      <c r="CD10" s="134">
        <f>'C завтраками| Bed and breakfast'!AJ11-1400</f>
        <v>7300</v>
      </c>
      <c r="CE10" s="134">
        <f>'C завтраками| Bed and breakfast'!AK11-1400</f>
        <v>7100</v>
      </c>
      <c r="CF10" s="134">
        <f>'C завтраками| Bed and breakfast'!AL11-1400</f>
        <v>7100</v>
      </c>
      <c r="CG10" s="134">
        <f>'C завтраками| Bed and breakfast'!AM11-1400</f>
        <v>6700</v>
      </c>
      <c r="CH10" s="134">
        <f>'C завтраками| Bed and breakfast'!AN11-1400</f>
        <v>5500</v>
      </c>
      <c r="CI10" s="134">
        <f>'C завтраками| Bed and breakfast'!AO11-1400</f>
        <v>5700</v>
      </c>
      <c r="CJ10" s="134">
        <f>'C завтраками| Bed and breakfast'!AP11-1400</f>
        <v>5500</v>
      </c>
      <c r="CK10" s="134">
        <f>'C завтраками| Bed and breakfast'!AQ11-1400</f>
        <v>5700</v>
      </c>
      <c r="CL10" s="134">
        <f>'C завтраками| Bed and breakfast'!AR11-1400</f>
        <v>5500</v>
      </c>
      <c r="CM10" s="134">
        <f>'C завтраками| Bed and breakfast'!AS11-1400</f>
        <v>5700</v>
      </c>
      <c r="CN10" s="134">
        <f>'C завтраками| Bed and breakfast'!AT11-1400</f>
        <v>5500</v>
      </c>
      <c r="CO10" s="134">
        <f>'C завтраками| Bed and breakfast'!AU11-1400</f>
        <v>5700</v>
      </c>
      <c r="CP10" s="134">
        <f>'C завтраками| Bed and breakfast'!AV11-1400</f>
        <v>5500</v>
      </c>
      <c r="CQ10" s="134">
        <f>'C завтраками| Bed and breakfast'!AW11-1400</f>
        <v>5500</v>
      </c>
      <c r="CR10" s="134">
        <f>'C завтраками| Bed and breakfast'!AX11-1400</f>
        <v>5700</v>
      </c>
      <c r="CS10" s="134">
        <f>'C завтраками| Bed and breakfast'!AY11-1400</f>
        <v>7100</v>
      </c>
      <c r="CT10" s="134">
        <f>'C завтраками| Bed and breakfast'!AZ11-1400</f>
        <v>7300</v>
      </c>
      <c r="CU10" s="134">
        <f>'C завтраками| Bed and breakfast'!BA11-1400</f>
        <v>7100</v>
      </c>
    </row>
    <row r="11" spans="1:99"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row>
    <row r="12" spans="1:99"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t="e">
        <f>'C завтраками| Bed and breakfast'!#REF!-1250</f>
        <v>#REF!</v>
      </c>
      <c r="W12" s="134" t="e">
        <f>'C завтраками| Bed and breakfast'!#REF!-1250</f>
        <v>#REF!</v>
      </c>
      <c r="X12" s="134" t="e">
        <f>'C завтраками| Bed and breakfast'!#REF!-1250</f>
        <v>#REF!</v>
      </c>
      <c r="Y12" s="134" t="e">
        <f>'C завтраками| Bed and breakfast'!#REF!-1250</f>
        <v>#REF!</v>
      </c>
      <c r="Z12" s="134" t="e">
        <f>'C завтраками| Bed and breakfast'!#REF!-1250</f>
        <v>#REF!</v>
      </c>
      <c r="AA12" s="134" t="e">
        <f>'C завтраками| Bed and breakfast'!#REF!-1250</f>
        <v>#REF!</v>
      </c>
      <c r="AB12" s="134" t="e">
        <f>'C завтраками| Bed and breakfast'!#REF!-1250</f>
        <v>#REF!</v>
      </c>
      <c r="AC12" s="134" t="e">
        <f>'C завтраками| Bed and breakfast'!#REF!-1250</f>
        <v>#REF!</v>
      </c>
      <c r="AD12" s="134" t="e">
        <f>'C завтраками| Bed and breakfast'!#REF!-1250</f>
        <v>#REF!</v>
      </c>
      <c r="AE12" s="134" t="e">
        <f>'C завтраками| Bed and breakfast'!#REF!-1250</f>
        <v>#REF!</v>
      </c>
      <c r="AF12" s="134" t="e">
        <f>'C завтраками| Bed and breakfast'!#REF!-1250</f>
        <v>#REF!</v>
      </c>
      <c r="AG12" s="134" t="e">
        <f>'C завтраками| Bed and breakfast'!#REF!-1250</f>
        <v>#REF!</v>
      </c>
      <c r="AH12" s="134" t="e">
        <f>'C завтраками| Bed and breakfast'!#REF!-1250</f>
        <v>#REF!</v>
      </c>
      <c r="AI12" s="134" t="e">
        <f>'C завтраками| Bed and breakfast'!#REF!-1250</f>
        <v>#REF!</v>
      </c>
      <c r="AJ12" s="134" t="e">
        <f>'C завтраками| Bed and breakfast'!#REF!-1250</f>
        <v>#REF!</v>
      </c>
      <c r="AK12" s="134" t="e">
        <f>'C завтраками| Bed and breakfast'!#REF!-1250</f>
        <v>#REF!</v>
      </c>
      <c r="AL12" s="134" t="e">
        <f>'C завтраками| Bed and breakfast'!#REF!-1250</f>
        <v>#REF!</v>
      </c>
      <c r="AM12" s="134" t="e">
        <f>'C завтраками| Bed and breakfast'!#REF!-1250</f>
        <v>#REF!</v>
      </c>
      <c r="AN12" s="134" t="e">
        <f>'C завтраками| Bed and breakfast'!#REF!-1250</f>
        <v>#REF!</v>
      </c>
      <c r="AO12" s="134" t="e">
        <f>'C завтраками| Bed and breakfast'!#REF!-1250</f>
        <v>#REF!</v>
      </c>
      <c r="AP12" s="134" t="e">
        <f>'C завтраками| Bed and breakfast'!#REF!-1250</f>
        <v>#REF!</v>
      </c>
      <c r="AQ12" s="134" t="e">
        <f>'C завтраками| Bed and breakfast'!#REF!-1250</f>
        <v>#REF!</v>
      </c>
      <c r="AR12" s="134" t="e">
        <f>'C завтраками| Bed and breakfast'!#REF!-1250</f>
        <v>#REF!</v>
      </c>
      <c r="AS12" s="134" t="e">
        <f>'C завтраками| Bed and breakfast'!#REF!-1250</f>
        <v>#REF!</v>
      </c>
      <c r="AT12" s="134" t="e">
        <f>'C завтраками| Bed and breakfast'!#REF!-1250</f>
        <v>#REF!</v>
      </c>
      <c r="AU12" s="134" t="e">
        <f>'C завтраками| Bed and breakfast'!#REF!-1250</f>
        <v>#REF!</v>
      </c>
      <c r="AV12" s="134">
        <f>'C завтраками| Bed and breakfast'!B14-1400</f>
        <v>13500</v>
      </c>
      <c r="AW12" s="134">
        <f>'C завтраками| Bed and breakfast'!C14-1400</f>
        <v>9700</v>
      </c>
      <c r="AX12" s="134">
        <f>'C завтраками| Bed and breakfast'!D14-1400</f>
        <v>9700</v>
      </c>
      <c r="AY12" s="134">
        <f>'C завтраками| Bed and breakfast'!E14-1400</f>
        <v>9300</v>
      </c>
      <c r="AZ12" s="134">
        <f>'C завтраками| Bed and breakfast'!F14-1400</f>
        <v>10100</v>
      </c>
      <c r="BA12" s="134">
        <f>'C завтраками| Bed and breakfast'!G14-1400</f>
        <v>10100</v>
      </c>
      <c r="BB12" s="134">
        <f>'C завтраками| Bed and breakfast'!H14-1400</f>
        <v>10100</v>
      </c>
      <c r="BC12" s="134">
        <f>'C завтраками| Bed and breakfast'!I14-1400</f>
        <v>10100</v>
      </c>
      <c r="BD12" s="134">
        <f>'C завтраками| Bed and breakfast'!J14-1400</f>
        <v>10100</v>
      </c>
      <c r="BE12" s="134">
        <f>'C завтраками| Bed and breakfast'!K14-1400</f>
        <v>11700</v>
      </c>
      <c r="BF12" s="134">
        <f>'C завтраками| Bed and breakfast'!L14-1400</f>
        <v>11500</v>
      </c>
      <c r="BG12" s="134">
        <f>'C завтраками| Bed and breakfast'!M14-1400</f>
        <v>9300</v>
      </c>
      <c r="BH12" s="134">
        <f>'C завтраками| Bed and breakfast'!N14-1400</f>
        <v>10100</v>
      </c>
      <c r="BI12" s="134">
        <f>'C завтраками| Bed and breakfast'!O14-1400</f>
        <v>10100</v>
      </c>
      <c r="BJ12" s="134">
        <f>'C завтраками| Bed and breakfast'!P14-1400</f>
        <v>10100</v>
      </c>
      <c r="BK12" s="134">
        <f>'C завтраками| Bed and breakfast'!Q14-1400</f>
        <v>10100</v>
      </c>
      <c r="BL12" s="134">
        <f>'C завтраками| Bed and breakfast'!R14-1400</f>
        <v>10100</v>
      </c>
      <c r="BM12" s="134">
        <f>'C завтраками| Bed and breakfast'!S14-1400</f>
        <v>10100</v>
      </c>
      <c r="BN12" s="134">
        <f>'C завтраками| Bed and breakfast'!T14-1400</f>
        <v>10100</v>
      </c>
      <c r="BO12" s="134">
        <f>'C завтраками| Bed and breakfast'!U14-1400</f>
        <v>10100</v>
      </c>
      <c r="BP12" s="134">
        <f>'C завтраками| Bed and breakfast'!V14-1400</f>
        <v>10100</v>
      </c>
      <c r="BQ12" s="134">
        <f>'C завтраками| Bed and breakfast'!W14-1400</f>
        <v>9100</v>
      </c>
      <c r="BR12" s="134">
        <f>'C завтраками| Bed and breakfast'!X14-1400</f>
        <v>9100</v>
      </c>
      <c r="BS12" s="134">
        <f>'C завтраками| Bed and breakfast'!Y14-1400</f>
        <v>10100</v>
      </c>
      <c r="BT12" s="134">
        <f>'C завтраками| Bed and breakfast'!Z14-1400</f>
        <v>9100</v>
      </c>
      <c r="BU12" s="134">
        <f>'C завтраками| Bed and breakfast'!AA14-1400</f>
        <v>9100</v>
      </c>
      <c r="BV12" s="134">
        <f>'C завтраками| Bed and breakfast'!AB14-1400</f>
        <v>11100</v>
      </c>
      <c r="BW12" s="134">
        <f>'C завтраками| Bed and breakfast'!AC14-1400</f>
        <v>9100</v>
      </c>
      <c r="BX12" s="134">
        <f>'C завтраками| Bed and breakfast'!AD14-1400</f>
        <v>9100</v>
      </c>
      <c r="BY12" s="134">
        <f>'C завтраками| Bed and breakfast'!AE14-1400</f>
        <v>9100</v>
      </c>
      <c r="BZ12" s="134">
        <f>'C завтраками| Bed and breakfast'!AF14-1400</f>
        <v>9300</v>
      </c>
      <c r="CA12" s="134">
        <f>'C завтраками| Bed and breakfast'!AG14-1400</f>
        <v>9100</v>
      </c>
      <c r="CB12" s="134">
        <f>'C завтраками| Bed and breakfast'!AH14-1400</f>
        <v>9300</v>
      </c>
      <c r="CC12" s="134">
        <f>'C завтраками| Bed and breakfast'!AI14-1400</f>
        <v>9100</v>
      </c>
      <c r="CD12" s="134">
        <f>'C завтраками| Bed and breakfast'!AJ14-1400</f>
        <v>9300</v>
      </c>
      <c r="CE12" s="134">
        <f>'C завтраками| Bed and breakfast'!AK14-1400</f>
        <v>9100</v>
      </c>
      <c r="CF12" s="134">
        <f>'C завтраками| Bed and breakfast'!AL14-1400</f>
        <v>9100</v>
      </c>
      <c r="CG12" s="134">
        <f>'C завтраками| Bed and breakfast'!AM14-1400</f>
        <v>8700</v>
      </c>
      <c r="CH12" s="134">
        <f>'C завтраками| Bed and breakfast'!AN14-1400</f>
        <v>7500</v>
      </c>
      <c r="CI12" s="134">
        <f>'C завтраками| Bed and breakfast'!AO14-1400</f>
        <v>7700</v>
      </c>
      <c r="CJ12" s="134">
        <f>'C завтраками| Bed and breakfast'!AP14-1400</f>
        <v>7500</v>
      </c>
      <c r="CK12" s="134">
        <f>'C завтраками| Bed and breakfast'!AQ14-1400</f>
        <v>7700</v>
      </c>
      <c r="CL12" s="134">
        <f>'C завтраками| Bed and breakfast'!AR14-1400</f>
        <v>7500</v>
      </c>
      <c r="CM12" s="134">
        <f>'C завтраками| Bed and breakfast'!AS14-1400</f>
        <v>7700</v>
      </c>
      <c r="CN12" s="134">
        <f>'C завтраками| Bed and breakfast'!AT14-1400</f>
        <v>7500</v>
      </c>
      <c r="CO12" s="134">
        <f>'C завтраками| Bed and breakfast'!AU14-1400</f>
        <v>7700</v>
      </c>
      <c r="CP12" s="134">
        <f>'C завтраками| Bed and breakfast'!AV14-1400</f>
        <v>7500</v>
      </c>
      <c r="CQ12" s="134">
        <f>'C завтраками| Bed and breakfast'!AW14-1400</f>
        <v>7500</v>
      </c>
      <c r="CR12" s="134">
        <f>'C завтраками| Bed and breakfast'!AX14-1400</f>
        <v>7700</v>
      </c>
      <c r="CS12" s="134">
        <f>'C завтраками| Bed and breakfast'!AY14-1400</f>
        <v>9100</v>
      </c>
      <c r="CT12" s="134">
        <f>'C завтраками| Bed and breakfast'!AZ14-1400</f>
        <v>9300</v>
      </c>
      <c r="CU12" s="134">
        <f>'C завтраками| Bed and breakfast'!BA14-1400</f>
        <v>9100</v>
      </c>
    </row>
    <row r="13" spans="1:99"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row>
    <row r="14" spans="1:99"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t="e">
        <f>'C завтраками| Bed and breakfast'!#REF!-1250</f>
        <v>#REF!</v>
      </c>
      <c r="W14" s="134" t="e">
        <f>'C завтраками| Bed and breakfast'!#REF!-1250</f>
        <v>#REF!</v>
      </c>
      <c r="X14" s="134" t="e">
        <f>'C завтраками| Bed and breakfast'!#REF!-1250</f>
        <v>#REF!</v>
      </c>
      <c r="Y14" s="134" t="e">
        <f>'C завтраками| Bed and breakfast'!#REF!-1250</f>
        <v>#REF!</v>
      </c>
      <c r="Z14" s="134" t="e">
        <f>'C завтраками| Bed and breakfast'!#REF!-1250</f>
        <v>#REF!</v>
      </c>
      <c r="AA14" s="134" t="e">
        <f>'C завтраками| Bed and breakfast'!#REF!-1250</f>
        <v>#REF!</v>
      </c>
      <c r="AB14" s="134" t="e">
        <f>'C завтраками| Bed and breakfast'!#REF!-1250</f>
        <v>#REF!</v>
      </c>
      <c r="AC14" s="134" t="e">
        <f>'C завтраками| Bed and breakfast'!#REF!-1250</f>
        <v>#REF!</v>
      </c>
      <c r="AD14" s="134" t="e">
        <f>'C завтраками| Bed and breakfast'!#REF!-1250</f>
        <v>#REF!</v>
      </c>
      <c r="AE14" s="134" t="e">
        <f>'C завтраками| Bed and breakfast'!#REF!-1250</f>
        <v>#REF!</v>
      </c>
      <c r="AF14" s="134" t="e">
        <f>'C завтраками| Bed and breakfast'!#REF!-1250</f>
        <v>#REF!</v>
      </c>
      <c r="AG14" s="134" t="e">
        <f>'C завтраками| Bed and breakfast'!#REF!-1250</f>
        <v>#REF!</v>
      </c>
      <c r="AH14" s="134" t="e">
        <f>'C завтраками| Bed and breakfast'!#REF!-1250</f>
        <v>#REF!</v>
      </c>
      <c r="AI14" s="134" t="e">
        <f>'C завтраками| Bed and breakfast'!#REF!-1250</f>
        <v>#REF!</v>
      </c>
      <c r="AJ14" s="134" t="e">
        <f>'C завтраками| Bed and breakfast'!#REF!-1250</f>
        <v>#REF!</v>
      </c>
      <c r="AK14" s="134" t="e">
        <f>'C завтраками| Bed and breakfast'!#REF!-1250</f>
        <v>#REF!</v>
      </c>
      <c r="AL14" s="134" t="e">
        <f>'C завтраками| Bed and breakfast'!#REF!-1250</f>
        <v>#REF!</v>
      </c>
      <c r="AM14" s="134" t="e">
        <f>'C завтраками| Bed and breakfast'!#REF!-1250</f>
        <v>#REF!</v>
      </c>
      <c r="AN14" s="134" t="e">
        <f>'C завтраками| Bed and breakfast'!#REF!-1250</f>
        <v>#REF!</v>
      </c>
      <c r="AO14" s="134" t="e">
        <f>'C завтраками| Bed and breakfast'!#REF!-1250</f>
        <v>#REF!</v>
      </c>
      <c r="AP14" s="134" t="e">
        <f>'C завтраками| Bed and breakfast'!#REF!-1250</f>
        <v>#REF!</v>
      </c>
      <c r="AQ14" s="134" t="e">
        <f>'C завтраками| Bed and breakfast'!#REF!-1250</f>
        <v>#REF!</v>
      </c>
      <c r="AR14" s="134" t="e">
        <f>'C завтраками| Bed and breakfast'!#REF!-1250</f>
        <v>#REF!</v>
      </c>
      <c r="AS14" s="134" t="e">
        <f>'C завтраками| Bed and breakfast'!#REF!-1250</f>
        <v>#REF!</v>
      </c>
      <c r="AT14" s="134" t="e">
        <f>'C завтраками| Bed and breakfast'!#REF!-1250</f>
        <v>#REF!</v>
      </c>
      <c r="AU14" s="134" t="e">
        <f>'C завтраками| Bed and breakfast'!#REF!-1250</f>
        <v>#REF!</v>
      </c>
      <c r="AV14" s="134">
        <f>'C завтраками| Bed and breakfast'!B17-1400</f>
        <v>14500</v>
      </c>
      <c r="AW14" s="134">
        <f>'C завтраками| Bed and breakfast'!C17-1400</f>
        <v>10700</v>
      </c>
      <c r="AX14" s="134">
        <f>'C завтраками| Bed and breakfast'!D17-1400</f>
        <v>10700</v>
      </c>
      <c r="AY14" s="134">
        <f>'C завтраками| Bed and breakfast'!E17-1400</f>
        <v>10300</v>
      </c>
      <c r="AZ14" s="134">
        <f>'C завтраками| Bed and breakfast'!F17-1400</f>
        <v>11100</v>
      </c>
      <c r="BA14" s="134">
        <f>'C завтраками| Bed and breakfast'!G17-1400</f>
        <v>11100</v>
      </c>
      <c r="BB14" s="134">
        <f>'C завтраками| Bed and breakfast'!H17-1400</f>
        <v>11100</v>
      </c>
      <c r="BC14" s="134">
        <f>'C завтраками| Bed and breakfast'!I17-1400</f>
        <v>11100</v>
      </c>
      <c r="BD14" s="134">
        <f>'C завтраками| Bed and breakfast'!J17-1400</f>
        <v>11100</v>
      </c>
      <c r="BE14" s="134">
        <f>'C завтраками| Bed and breakfast'!K17-1400</f>
        <v>12700</v>
      </c>
      <c r="BF14" s="134">
        <f>'C завтраками| Bed and breakfast'!L17-1400</f>
        <v>12500</v>
      </c>
      <c r="BG14" s="134">
        <f>'C завтраками| Bed and breakfast'!M17-1400</f>
        <v>10300</v>
      </c>
      <c r="BH14" s="134">
        <f>'C завтраками| Bed and breakfast'!N17-1400</f>
        <v>11100</v>
      </c>
      <c r="BI14" s="134">
        <f>'C завтраками| Bed and breakfast'!O17-1400</f>
        <v>11100</v>
      </c>
      <c r="BJ14" s="134">
        <f>'C завтраками| Bed and breakfast'!P17-1400</f>
        <v>11100</v>
      </c>
      <c r="BK14" s="134">
        <f>'C завтраками| Bed and breakfast'!Q17-1400</f>
        <v>11100</v>
      </c>
      <c r="BL14" s="134">
        <f>'C завтраками| Bed and breakfast'!R17-1400</f>
        <v>11100</v>
      </c>
      <c r="BM14" s="134">
        <f>'C завтраками| Bed and breakfast'!S17-1400</f>
        <v>11100</v>
      </c>
      <c r="BN14" s="134">
        <f>'C завтраками| Bed and breakfast'!T17-1400</f>
        <v>11100</v>
      </c>
      <c r="BO14" s="134">
        <f>'C завтраками| Bed and breakfast'!U17-1400</f>
        <v>11100</v>
      </c>
      <c r="BP14" s="134">
        <f>'C завтраками| Bed and breakfast'!V17-1400</f>
        <v>11100</v>
      </c>
      <c r="BQ14" s="134">
        <f>'C завтраками| Bed and breakfast'!W17-1400</f>
        <v>10100</v>
      </c>
      <c r="BR14" s="134">
        <f>'C завтраками| Bed and breakfast'!X17-1400</f>
        <v>10100</v>
      </c>
      <c r="BS14" s="134">
        <f>'C завтраками| Bed and breakfast'!Y17-1400</f>
        <v>11100</v>
      </c>
      <c r="BT14" s="134">
        <f>'C завтраками| Bed and breakfast'!Z17-1400</f>
        <v>10100</v>
      </c>
      <c r="BU14" s="134">
        <f>'C завтраками| Bed and breakfast'!AA17-1400</f>
        <v>10100</v>
      </c>
      <c r="BV14" s="134">
        <f>'C завтраками| Bed and breakfast'!AB17-1400</f>
        <v>12100</v>
      </c>
      <c r="BW14" s="134">
        <f>'C завтраками| Bed and breakfast'!AC17-1400</f>
        <v>10100</v>
      </c>
      <c r="BX14" s="134">
        <f>'C завтраками| Bed and breakfast'!AD17-1400</f>
        <v>10100</v>
      </c>
      <c r="BY14" s="134">
        <f>'C завтраками| Bed and breakfast'!AE17-1400</f>
        <v>10100</v>
      </c>
      <c r="BZ14" s="134">
        <f>'C завтраками| Bed and breakfast'!AF17-1400</f>
        <v>10300</v>
      </c>
      <c r="CA14" s="134">
        <f>'C завтраками| Bed and breakfast'!AG17-1400</f>
        <v>10100</v>
      </c>
      <c r="CB14" s="134">
        <f>'C завтраками| Bed and breakfast'!AH17-1400</f>
        <v>10300</v>
      </c>
      <c r="CC14" s="134">
        <f>'C завтраками| Bed and breakfast'!AI17-1400</f>
        <v>10100</v>
      </c>
      <c r="CD14" s="134">
        <f>'C завтраками| Bed and breakfast'!AJ17-1400</f>
        <v>10300</v>
      </c>
      <c r="CE14" s="134">
        <f>'C завтраками| Bed and breakfast'!AK17-1400</f>
        <v>10100</v>
      </c>
      <c r="CF14" s="134">
        <f>'C завтраками| Bed and breakfast'!AL17-1400</f>
        <v>10100</v>
      </c>
      <c r="CG14" s="134">
        <f>'C завтраками| Bed and breakfast'!AM17-1400</f>
        <v>9700</v>
      </c>
      <c r="CH14" s="134">
        <f>'C завтраками| Bed and breakfast'!AN17-1400</f>
        <v>8500</v>
      </c>
      <c r="CI14" s="134">
        <f>'C завтраками| Bed and breakfast'!AO17-1400</f>
        <v>8700</v>
      </c>
      <c r="CJ14" s="134">
        <f>'C завтраками| Bed and breakfast'!AP17-1400</f>
        <v>8500</v>
      </c>
      <c r="CK14" s="134">
        <f>'C завтраками| Bed and breakfast'!AQ17-1400</f>
        <v>8700</v>
      </c>
      <c r="CL14" s="134">
        <f>'C завтраками| Bed and breakfast'!AR17-1400</f>
        <v>8500</v>
      </c>
      <c r="CM14" s="134">
        <f>'C завтраками| Bed and breakfast'!AS17-1400</f>
        <v>8700</v>
      </c>
      <c r="CN14" s="134">
        <f>'C завтраками| Bed and breakfast'!AT17-1400</f>
        <v>8500</v>
      </c>
      <c r="CO14" s="134">
        <f>'C завтраками| Bed and breakfast'!AU17-1400</f>
        <v>8700</v>
      </c>
      <c r="CP14" s="134">
        <f>'C завтраками| Bed and breakfast'!AV17-1400</f>
        <v>8500</v>
      </c>
      <c r="CQ14" s="134">
        <f>'C завтраками| Bed and breakfast'!AW17-1400</f>
        <v>8500</v>
      </c>
      <c r="CR14" s="134">
        <f>'C завтраками| Bed and breakfast'!AX17-1400</f>
        <v>8700</v>
      </c>
      <c r="CS14" s="134">
        <f>'C завтраками| Bed and breakfast'!AY17-1400</f>
        <v>10100</v>
      </c>
      <c r="CT14" s="134">
        <f>'C завтраками| Bed and breakfast'!AZ17-1400</f>
        <v>10300</v>
      </c>
      <c r="CU14" s="134">
        <f>'C завтраками| Bed and breakfast'!BA17-1400</f>
        <v>10100</v>
      </c>
    </row>
    <row r="15" spans="1:99"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row>
    <row r="16" spans="1:99"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t="e">
        <f>'C завтраками| Bed and breakfast'!#REF!-1250</f>
        <v>#REF!</v>
      </c>
      <c r="W16" s="134" t="e">
        <f>'C завтраками| Bed and breakfast'!#REF!-1250</f>
        <v>#REF!</v>
      </c>
      <c r="X16" s="134" t="e">
        <f>'C завтраками| Bed and breakfast'!#REF!-1250</f>
        <v>#REF!</v>
      </c>
      <c r="Y16" s="134" t="e">
        <f>'C завтраками| Bed and breakfast'!#REF!-1250</f>
        <v>#REF!</v>
      </c>
      <c r="Z16" s="134" t="e">
        <f>'C завтраками| Bed and breakfast'!#REF!-1250</f>
        <v>#REF!</v>
      </c>
      <c r="AA16" s="134" t="e">
        <f>'C завтраками| Bed and breakfast'!#REF!-1250</f>
        <v>#REF!</v>
      </c>
      <c r="AB16" s="134" t="e">
        <f>'C завтраками| Bed and breakfast'!#REF!-1250</f>
        <v>#REF!</v>
      </c>
      <c r="AC16" s="134" t="e">
        <f>'C завтраками| Bed and breakfast'!#REF!-1250</f>
        <v>#REF!</v>
      </c>
      <c r="AD16" s="134" t="e">
        <f>'C завтраками| Bed and breakfast'!#REF!-1250</f>
        <v>#REF!</v>
      </c>
      <c r="AE16" s="134" t="e">
        <f>'C завтраками| Bed and breakfast'!#REF!-1250</f>
        <v>#REF!</v>
      </c>
      <c r="AF16" s="134" t="e">
        <f>'C завтраками| Bed and breakfast'!#REF!-1250</f>
        <v>#REF!</v>
      </c>
      <c r="AG16" s="134" t="e">
        <f>'C завтраками| Bed and breakfast'!#REF!-1250</f>
        <v>#REF!</v>
      </c>
      <c r="AH16" s="134" t="e">
        <f>'C завтраками| Bed and breakfast'!#REF!-1250</f>
        <v>#REF!</v>
      </c>
      <c r="AI16" s="134" t="e">
        <f>'C завтраками| Bed and breakfast'!#REF!-1250</f>
        <v>#REF!</v>
      </c>
      <c r="AJ16" s="134" t="e">
        <f>'C завтраками| Bed and breakfast'!#REF!-1250</f>
        <v>#REF!</v>
      </c>
      <c r="AK16" s="134" t="e">
        <f>'C завтраками| Bed and breakfast'!#REF!-1250</f>
        <v>#REF!</v>
      </c>
      <c r="AL16" s="134" t="e">
        <f>'C завтраками| Bed and breakfast'!#REF!-1250</f>
        <v>#REF!</v>
      </c>
      <c r="AM16" s="134" t="e">
        <f>'C завтраками| Bed and breakfast'!#REF!-1250</f>
        <v>#REF!</v>
      </c>
      <c r="AN16" s="134" t="e">
        <f>'C завтраками| Bed and breakfast'!#REF!-1250</f>
        <v>#REF!</v>
      </c>
      <c r="AO16" s="134" t="e">
        <f>'C завтраками| Bed and breakfast'!#REF!-1250</f>
        <v>#REF!</v>
      </c>
      <c r="AP16" s="134" t="e">
        <f>'C завтраками| Bed and breakfast'!#REF!-1250</f>
        <v>#REF!</v>
      </c>
      <c r="AQ16" s="134" t="e">
        <f>'C завтраками| Bed and breakfast'!#REF!-1250</f>
        <v>#REF!</v>
      </c>
      <c r="AR16" s="134" t="e">
        <f>'C завтраками| Bed and breakfast'!#REF!-1250</f>
        <v>#REF!</v>
      </c>
      <c r="AS16" s="134" t="e">
        <f>'C завтраками| Bed and breakfast'!#REF!-1250</f>
        <v>#REF!</v>
      </c>
      <c r="AT16" s="134" t="e">
        <f>'C завтраками| Bed and breakfast'!#REF!-1250</f>
        <v>#REF!</v>
      </c>
      <c r="AU16" s="134" t="e">
        <f>'C завтраками| Bed and breakfast'!#REF!-1250</f>
        <v>#REF!</v>
      </c>
      <c r="AV16" s="134">
        <f>'C завтраками| Bed and breakfast'!B20-1400</f>
        <v>17100</v>
      </c>
      <c r="AW16" s="134">
        <f>'C завтраками| Bed and breakfast'!C20-1400</f>
        <v>12200</v>
      </c>
      <c r="AX16" s="134">
        <f>'C завтраками| Bed and breakfast'!D20-1400</f>
        <v>12200</v>
      </c>
      <c r="AY16" s="134">
        <f>'C завтраками| Bed and breakfast'!E20-1400</f>
        <v>11800</v>
      </c>
      <c r="AZ16" s="134">
        <f>'C завтраками| Bed and breakfast'!F20-1400</f>
        <v>12600</v>
      </c>
      <c r="BA16" s="134">
        <f>'C завтраками| Bed and breakfast'!G20-1400</f>
        <v>12600</v>
      </c>
      <c r="BB16" s="134">
        <f>'C завтраками| Bed and breakfast'!H20-1400</f>
        <v>12600</v>
      </c>
      <c r="BC16" s="134">
        <f>'C завтраками| Bed and breakfast'!I20-1400</f>
        <v>12600</v>
      </c>
      <c r="BD16" s="134">
        <f>'C завтраками| Bed and breakfast'!J20-1400</f>
        <v>12600</v>
      </c>
      <c r="BE16" s="134">
        <f>'C завтраками| Bed and breakfast'!K20-1400</f>
        <v>14200</v>
      </c>
      <c r="BF16" s="134">
        <f>'C завтраками| Bed and breakfast'!L20-1400</f>
        <v>14000</v>
      </c>
      <c r="BG16" s="134">
        <f>'C завтраками| Bed and breakfast'!M20-1400</f>
        <v>11800</v>
      </c>
      <c r="BH16" s="134">
        <f>'C завтраками| Bed and breakfast'!N20-1400</f>
        <v>12600</v>
      </c>
      <c r="BI16" s="134">
        <f>'C завтраками| Bed and breakfast'!O20-1400</f>
        <v>12600</v>
      </c>
      <c r="BJ16" s="134">
        <f>'C завтраками| Bed and breakfast'!P20-1400</f>
        <v>12600</v>
      </c>
      <c r="BK16" s="134">
        <f>'C завтраками| Bed and breakfast'!Q20-1400</f>
        <v>12600</v>
      </c>
      <c r="BL16" s="134">
        <f>'C завтраками| Bed and breakfast'!R20-1400</f>
        <v>12600</v>
      </c>
      <c r="BM16" s="134">
        <f>'C завтраками| Bed and breakfast'!S20-1400</f>
        <v>12600</v>
      </c>
      <c r="BN16" s="134">
        <f>'C завтраками| Bed and breakfast'!T20-1400</f>
        <v>12600</v>
      </c>
      <c r="BO16" s="134">
        <f>'C завтраками| Bed and breakfast'!U20-1400</f>
        <v>12600</v>
      </c>
      <c r="BP16" s="134">
        <f>'C завтраками| Bed and breakfast'!V20-1400</f>
        <v>12600</v>
      </c>
      <c r="BQ16" s="134">
        <f>'C завтраками| Bed and breakfast'!W20-1400</f>
        <v>11600</v>
      </c>
      <c r="BR16" s="134">
        <f>'C завтраками| Bed and breakfast'!X20-1400</f>
        <v>11600</v>
      </c>
      <c r="BS16" s="134">
        <f>'C завтраками| Bed and breakfast'!Y20-1400</f>
        <v>12600</v>
      </c>
      <c r="BT16" s="134">
        <f>'C завтраками| Bed and breakfast'!Z20-1400</f>
        <v>11600</v>
      </c>
      <c r="BU16" s="134">
        <f>'C завтраками| Bed and breakfast'!AA20-1400</f>
        <v>11600</v>
      </c>
      <c r="BV16" s="134">
        <f>'C завтраками| Bed and breakfast'!AB20-1400</f>
        <v>13600</v>
      </c>
      <c r="BW16" s="134">
        <f>'C завтраками| Bed and breakfast'!AC20-1400</f>
        <v>11600</v>
      </c>
      <c r="BX16" s="134">
        <f>'C завтраками| Bed and breakfast'!AD20-1400</f>
        <v>11600</v>
      </c>
      <c r="BY16" s="134">
        <f>'C завтраками| Bed and breakfast'!AE20-1400</f>
        <v>11600</v>
      </c>
      <c r="BZ16" s="134">
        <f>'C завтраками| Bed and breakfast'!AF20-1400</f>
        <v>11800</v>
      </c>
      <c r="CA16" s="134">
        <f>'C завтраками| Bed and breakfast'!AG20-1400</f>
        <v>11600</v>
      </c>
      <c r="CB16" s="134">
        <f>'C завтраками| Bed and breakfast'!AH20-1400</f>
        <v>11800</v>
      </c>
      <c r="CC16" s="134">
        <f>'C завтраками| Bed and breakfast'!AI20-1400</f>
        <v>11600</v>
      </c>
      <c r="CD16" s="134">
        <f>'C завтраками| Bed and breakfast'!AJ20-1400</f>
        <v>11800</v>
      </c>
      <c r="CE16" s="134">
        <f>'C завтраками| Bed and breakfast'!AK20-1400</f>
        <v>11600</v>
      </c>
      <c r="CF16" s="134">
        <f>'C завтраками| Bed and breakfast'!AL20-1400</f>
        <v>11600</v>
      </c>
      <c r="CG16" s="134">
        <f>'C завтраками| Bed and breakfast'!AM20-1400</f>
        <v>11200</v>
      </c>
      <c r="CH16" s="134">
        <f>'C завтраками| Bed and breakfast'!AN20-1400</f>
        <v>10000</v>
      </c>
      <c r="CI16" s="134">
        <f>'C завтраками| Bed and breakfast'!AO20-1400</f>
        <v>10200</v>
      </c>
      <c r="CJ16" s="134">
        <f>'C завтраками| Bed and breakfast'!AP20-1400</f>
        <v>10000</v>
      </c>
      <c r="CK16" s="134">
        <f>'C завтраками| Bed and breakfast'!AQ20-1400</f>
        <v>10200</v>
      </c>
      <c r="CL16" s="134">
        <f>'C завтраками| Bed and breakfast'!AR20-1400</f>
        <v>10000</v>
      </c>
      <c r="CM16" s="134">
        <f>'C завтраками| Bed and breakfast'!AS20-1400</f>
        <v>10200</v>
      </c>
      <c r="CN16" s="134">
        <f>'C завтраками| Bed and breakfast'!AT20-1400</f>
        <v>10000</v>
      </c>
      <c r="CO16" s="134">
        <f>'C завтраками| Bed and breakfast'!AU20-1400</f>
        <v>10200</v>
      </c>
      <c r="CP16" s="134">
        <f>'C завтраками| Bed and breakfast'!AV20-1400</f>
        <v>10000</v>
      </c>
      <c r="CQ16" s="134">
        <f>'C завтраками| Bed and breakfast'!AW20-1400</f>
        <v>10000</v>
      </c>
      <c r="CR16" s="134">
        <f>'C завтраками| Bed and breakfast'!AX20-1400</f>
        <v>10200</v>
      </c>
      <c r="CS16" s="134">
        <f>'C завтраками| Bed and breakfast'!AY20-1400</f>
        <v>11600</v>
      </c>
      <c r="CT16" s="134">
        <f>'C завтраками| Bed and breakfast'!AZ20-1400</f>
        <v>11800</v>
      </c>
      <c r="CU16" s="134">
        <f>'C завтраками| Bed and breakfast'!BA20-1400</f>
        <v>11600</v>
      </c>
    </row>
    <row r="17" spans="1:99"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row>
    <row r="18" spans="1:99"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row>
    <row r="19" spans="1:99" ht="23.25" customHeight="1" x14ac:dyDescent="0.2">
      <c r="A19" s="16"/>
      <c r="B19" s="129" t="e">
        <f t="shared" ref="B19" si="0">B5</f>
        <v>#REF!</v>
      </c>
      <c r="C19" s="129" t="e">
        <f t="shared" ref="C19:E19" si="1">C5</f>
        <v>#REF!</v>
      </c>
      <c r="D19" s="129" t="e">
        <f t="shared" si="1"/>
        <v>#REF!</v>
      </c>
      <c r="E19" s="129" t="e">
        <f t="shared" si="1"/>
        <v>#REF!</v>
      </c>
      <c r="F19" s="129" t="e">
        <f t="shared" ref="F19:AQ19" si="2">F5</f>
        <v>#REF!</v>
      </c>
      <c r="G19" s="129" t="e">
        <f t="shared" ref="G19:J19" si="3">G5</f>
        <v>#REF!</v>
      </c>
      <c r="H19" s="129" t="e">
        <f t="shared" si="3"/>
        <v>#REF!</v>
      </c>
      <c r="I19" s="129" t="e">
        <f t="shared" si="3"/>
        <v>#REF!</v>
      </c>
      <c r="J19" s="129" t="e">
        <f t="shared" si="3"/>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t="e">
        <f t="shared" si="2"/>
        <v>#REF!</v>
      </c>
      <c r="W19" s="129" t="e">
        <f t="shared" si="2"/>
        <v>#REF!</v>
      </c>
      <c r="X19" s="129" t="e">
        <f t="shared" si="2"/>
        <v>#REF!</v>
      </c>
      <c r="Y19" s="129" t="e">
        <f t="shared" si="2"/>
        <v>#REF!</v>
      </c>
      <c r="Z19" s="129" t="e">
        <f t="shared" si="2"/>
        <v>#REF!</v>
      </c>
      <c r="AA19" s="129" t="e">
        <f t="shared" si="2"/>
        <v>#REF!</v>
      </c>
      <c r="AB19" s="129" t="e">
        <f t="shared" si="2"/>
        <v>#REF!</v>
      </c>
      <c r="AC19" s="129" t="e">
        <f t="shared" si="2"/>
        <v>#REF!</v>
      </c>
      <c r="AD19" s="129" t="e">
        <f t="shared" si="2"/>
        <v>#REF!</v>
      </c>
      <c r="AE19" s="129" t="e">
        <f t="shared" si="2"/>
        <v>#REF!</v>
      </c>
      <c r="AF19" s="129" t="e">
        <f t="shared" si="2"/>
        <v>#REF!</v>
      </c>
      <c r="AG19" s="129" t="e">
        <f t="shared" si="2"/>
        <v>#REF!</v>
      </c>
      <c r="AH19" s="129" t="e">
        <f t="shared" si="2"/>
        <v>#REF!</v>
      </c>
      <c r="AI19" s="129" t="e">
        <f t="shared" si="2"/>
        <v>#REF!</v>
      </c>
      <c r="AJ19" s="129" t="e">
        <f t="shared" si="2"/>
        <v>#REF!</v>
      </c>
      <c r="AK19" s="129" t="e">
        <f t="shared" si="2"/>
        <v>#REF!</v>
      </c>
      <c r="AL19" s="129" t="e">
        <f t="shared" si="2"/>
        <v>#REF!</v>
      </c>
      <c r="AM19" s="129" t="e">
        <f t="shared" si="2"/>
        <v>#REF!</v>
      </c>
      <c r="AN19" s="129" t="e">
        <f t="shared" si="2"/>
        <v>#REF!</v>
      </c>
      <c r="AO19" s="129" t="e">
        <f t="shared" si="2"/>
        <v>#REF!</v>
      </c>
      <c r="AP19" s="129" t="e">
        <f t="shared" si="2"/>
        <v>#REF!</v>
      </c>
      <c r="AQ19" s="129" t="e">
        <f t="shared" si="2"/>
        <v>#REF!</v>
      </c>
      <c r="AR19" s="129" t="e">
        <f t="shared" ref="AR19:AU19" si="4">AR5</f>
        <v>#REF!</v>
      </c>
      <c r="AS19" s="129" t="e">
        <f t="shared" si="4"/>
        <v>#REF!</v>
      </c>
      <c r="AT19" s="129" t="e">
        <f t="shared" si="4"/>
        <v>#REF!</v>
      </c>
      <c r="AU19" s="129" t="e">
        <f t="shared" si="4"/>
        <v>#REF!</v>
      </c>
      <c r="AV19" s="129">
        <f t="shared" ref="AV19" si="5">AV5</f>
        <v>45847</v>
      </c>
      <c r="AW19" s="129">
        <f t="shared" ref="AW19:CU19" si="6">AW5</f>
        <v>45849</v>
      </c>
      <c r="AX19" s="129">
        <f t="shared" si="6"/>
        <v>45851</v>
      </c>
      <c r="AY19" s="46">
        <f t="shared" si="6"/>
        <v>45852</v>
      </c>
      <c r="AZ19" s="46">
        <f t="shared" si="6"/>
        <v>45854</v>
      </c>
      <c r="BA19" s="46">
        <f t="shared" si="6"/>
        <v>45856</v>
      </c>
      <c r="BB19" s="46">
        <f t="shared" si="6"/>
        <v>45858</v>
      </c>
      <c r="BC19" s="46">
        <f t="shared" si="6"/>
        <v>45860</v>
      </c>
      <c r="BD19" s="46">
        <f t="shared" si="6"/>
        <v>45862</v>
      </c>
      <c r="BE19" s="46">
        <f t="shared" si="6"/>
        <v>45863</v>
      </c>
      <c r="BF19" s="46">
        <f t="shared" si="6"/>
        <v>45865</v>
      </c>
      <c r="BG19" s="46">
        <f t="shared" si="6"/>
        <v>45867</v>
      </c>
      <c r="BH19" s="46">
        <f t="shared" si="6"/>
        <v>45870</v>
      </c>
      <c r="BI19" s="46">
        <f t="shared" si="6"/>
        <v>45872</v>
      </c>
      <c r="BJ19" s="46">
        <f t="shared" si="6"/>
        <v>45877</v>
      </c>
      <c r="BK19" s="46">
        <f t="shared" si="6"/>
        <v>45879</v>
      </c>
      <c r="BL19" s="46">
        <f t="shared" si="6"/>
        <v>45882</v>
      </c>
      <c r="BM19" s="46">
        <f t="shared" si="6"/>
        <v>45884</v>
      </c>
      <c r="BN19" s="46">
        <f t="shared" si="6"/>
        <v>45886</v>
      </c>
      <c r="BO19" s="46">
        <f t="shared" si="6"/>
        <v>45890</v>
      </c>
      <c r="BP19" s="129">
        <f t="shared" si="6"/>
        <v>45891</v>
      </c>
      <c r="BQ19" s="129">
        <f t="shared" si="6"/>
        <v>45893</v>
      </c>
      <c r="BR19" s="129">
        <f t="shared" si="6"/>
        <v>45901</v>
      </c>
      <c r="BS19" s="129">
        <f t="shared" si="6"/>
        <v>45905</v>
      </c>
      <c r="BT19" s="129">
        <f t="shared" si="6"/>
        <v>45907</v>
      </c>
      <c r="BU19" s="129">
        <f t="shared" si="6"/>
        <v>45909</v>
      </c>
      <c r="BV19" s="129">
        <f t="shared" si="6"/>
        <v>45913</v>
      </c>
      <c r="BW19" s="129">
        <f t="shared" si="6"/>
        <v>45926</v>
      </c>
      <c r="BX19" s="129">
        <f t="shared" si="6"/>
        <v>45928</v>
      </c>
      <c r="BY19" s="129">
        <f t="shared" si="6"/>
        <v>45931</v>
      </c>
      <c r="BZ19" s="129">
        <f t="shared" si="6"/>
        <v>45933</v>
      </c>
      <c r="CA19" s="129">
        <f t="shared" si="6"/>
        <v>45935</v>
      </c>
      <c r="CB19" s="129">
        <f t="shared" si="6"/>
        <v>45940</v>
      </c>
      <c r="CC19" s="129">
        <f t="shared" si="6"/>
        <v>45942</v>
      </c>
      <c r="CD19" s="129">
        <f t="shared" si="6"/>
        <v>45947</v>
      </c>
      <c r="CE19" s="129">
        <f t="shared" si="6"/>
        <v>45949</v>
      </c>
      <c r="CF19" s="129">
        <f t="shared" si="6"/>
        <v>45962</v>
      </c>
      <c r="CG19" s="129">
        <f t="shared" si="6"/>
        <v>45965</v>
      </c>
      <c r="CH19" s="129">
        <f t="shared" si="6"/>
        <v>45966</v>
      </c>
      <c r="CI19" s="129">
        <f t="shared" si="6"/>
        <v>45968</v>
      </c>
      <c r="CJ19" s="129">
        <f t="shared" si="6"/>
        <v>45970</v>
      </c>
      <c r="CK19" s="129">
        <f t="shared" si="6"/>
        <v>45975</v>
      </c>
      <c r="CL19" s="129">
        <f t="shared" si="6"/>
        <v>45977</v>
      </c>
      <c r="CM19" s="129">
        <f t="shared" si="6"/>
        <v>45982</v>
      </c>
      <c r="CN19" s="129">
        <f t="shared" si="6"/>
        <v>45984</v>
      </c>
      <c r="CO19" s="129">
        <f t="shared" si="6"/>
        <v>45989</v>
      </c>
      <c r="CP19" s="129">
        <f t="shared" si="6"/>
        <v>45991</v>
      </c>
      <c r="CQ19" s="129">
        <f t="shared" si="6"/>
        <v>45992</v>
      </c>
      <c r="CR19" s="129">
        <f t="shared" si="6"/>
        <v>45996</v>
      </c>
      <c r="CS19" s="129">
        <f t="shared" si="6"/>
        <v>46003</v>
      </c>
      <c r="CT19" s="129">
        <f t="shared" si="6"/>
        <v>46010</v>
      </c>
      <c r="CU19" s="129">
        <f t="shared" si="6"/>
        <v>46012</v>
      </c>
    </row>
    <row r="20" spans="1:99" ht="23.25" customHeight="1" x14ac:dyDescent="0.2">
      <c r="A20" s="16"/>
      <c r="B20" s="129" t="e">
        <f t="shared" ref="B20" si="7">B6</f>
        <v>#REF!</v>
      </c>
      <c r="C20" s="129" t="e">
        <f t="shared" ref="C20:E20" si="8">C6</f>
        <v>#REF!</v>
      </c>
      <c r="D20" s="129" t="e">
        <f t="shared" si="8"/>
        <v>#REF!</v>
      </c>
      <c r="E20" s="129" t="e">
        <f t="shared" si="8"/>
        <v>#REF!</v>
      </c>
      <c r="F20" s="129" t="e">
        <f t="shared" ref="F20:AQ20" si="9">F6</f>
        <v>#REF!</v>
      </c>
      <c r="G20" s="129" t="e">
        <f t="shared" ref="G20:J20" si="10">G6</f>
        <v>#REF!</v>
      </c>
      <c r="H20" s="129" t="e">
        <f t="shared" si="10"/>
        <v>#REF!</v>
      </c>
      <c r="I20" s="129" t="e">
        <f t="shared" si="10"/>
        <v>#REF!</v>
      </c>
      <c r="J20" s="129" t="e">
        <f t="shared" si="10"/>
        <v>#REF!</v>
      </c>
      <c r="K20" s="129" t="e">
        <f t="shared" si="9"/>
        <v>#REF!</v>
      </c>
      <c r="L20" s="129" t="e">
        <f t="shared" si="9"/>
        <v>#REF!</v>
      </c>
      <c r="M20" s="129" t="e">
        <f t="shared" si="9"/>
        <v>#REF!</v>
      </c>
      <c r="N20" s="129" t="e">
        <f t="shared" si="9"/>
        <v>#REF!</v>
      </c>
      <c r="O20" s="129" t="e">
        <f t="shared" si="9"/>
        <v>#REF!</v>
      </c>
      <c r="P20" s="129" t="e">
        <f t="shared" si="9"/>
        <v>#REF!</v>
      </c>
      <c r="Q20" s="129" t="e">
        <f t="shared" si="9"/>
        <v>#REF!</v>
      </c>
      <c r="R20" s="129" t="e">
        <f t="shared" si="9"/>
        <v>#REF!</v>
      </c>
      <c r="S20" s="129" t="e">
        <f t="shared" si="9"/>
        <v>#REF!</v>
      </c>
      <c r="T20" s="129" t="e">
        <f t="shared" si="9"/>
        <v>#REF!</v>
      </c>
      <c r="U20" s="129" t="e">
        <f t="shared" si="9"/>
        <v>#REF!</v>
      </c>
      <c r="V20" s="129" t="e">
        <f t="shared" si="9"/>
        <v>#REF!</v>
      </c>
      <c r="W20" s="129" t="e">
        <f t="shared" si="9"/>
        <v>#REF!</v>
      </c>
      <c r="X20" s="129" t="e">
        <f t="shared" si="9"/>
        <v>#REF!</v>
      </c>
      <c r="Y20" s="129" t="e">
        <f t="shared" si="9"/>
        <v>#REF!</v>
      </c>
      <c r="Z20" s="129" t="e">
        <f t="shared" si="9"/>
        <v>#REF!</v>
      </c>
      <c r="AA20" s="129" t="e">
        <f t="shared" si="9"/>
        <v>#REF!</v>
      </c>
      <c r="AB20" s="129" t="e">
        <f t="shared" si="9"/>
        <v>#REF!</v>
      </c>
      <c r="AC20" s="129" t="e">
        <f t="shared" si="9"/>
        <v>#REF!</v>
      </c>
      <c r="AD20" s="129" t="e">
        <f t="shared" si="9"/>
        <v>#REF!</v>
      </c>
      <c r="AE20" s="129" t="e">
        <f t="shared" si="9"/>
        <v>#REF!</v>
      </c>
      <c r="AF20" s="129" t="e">
        <f t="shared" si="9"/>
        <v>#REF!</v>
      </c>
      <c r="AG20" s="129" t="e">
        <f t="shared" si="9"/>
        <v>#REF!</v>
      </c>
      <c r="AH20" s="129" t="e">
        <f t="shared" si="9"/>
        <v>#REF!</v>
      </c>
      <c r="AI20" s="129" t="e">
        <f t="shared" si="9"/>
        <v>#REF!</v>
      </c>
      <c r="AJ20" s="129" t="e">
        <f t="shared" si="9"/>
        <v>#REF!</v>
      </c>
      <c r="AK20" s="129" t="e">
        <f t="shared" si="9"/>
        <v>#REF!</v>
      </c>
      <c r="AL20" s="129" t="e">
        <f t="shared" si="9"/>
        <v>#REF!</v>
      </c>
      <c r="AM20" s="129" t="e">
        <f t="shared" si="9"/>
        <v>#REF!</v>
      </c>
      <c r="AN20" s="129" t="e">
        <f t="shared" si="9"/>
        <v>#REF!</v>
      </c>
      <c r="AO20" s="129" t="e">
        <f t="shared" si="9"/>
        <v>#REF!</v>
      </c>
      <c r="AP20" s="129" t="e">
        <f t="shared" si="9"/>
        <v>#REF!</v>
      </c>
      <c r="AQ20" s="129" t="e">
        <f t="shared" si="9"/>
        <v>#REF!</v>
      </c>
      <c r="AR20" s="129" t="e">
        <f t="shared" ref="AR20:AU20" si="11">AR6</f>
        <v>#REF!</v>
      </c>
      <c r="AS20" s="129" t="e">
        <f t="shared" si="11"/>
        <v>#REF!</v>
      </c>
      <c r="AT20" s="129" t="e">
        <f t="shared" si="11"/>
        <v>#REF!</v>
      </c>
      <c r="AU20" s="129" t="e">
        <f t="shared" si="11"/>
        <v>#REF!</v>
      </c>
      <c r="AV20" s="129">
        <f t="shared" ref="AV20" si="12">AV6</f>
        <v>45848</v>
      </c>
      <c r="AW20" s="129">
        <f t="shared" ref="AW20:CU20" si="13">AW6</f>
        <v>45850</v>
      </c>
      <c r="AX20" s="129">
        <f t="shared" si="13"/>
        <v>45851</v>
      </c>
      <c r="AY20" s="46">
        <f t="shared" si="13"/>
        <v>45853</v>
      </c>
      <c r="AZ20" s="46">
        <f t="shared" si="13"/>
        <v>45855</v>
      </c>
      <c r="BA20" s="46">
        <f t="shared" si="13"/>
        <v>45857</v>
      </c>
      <c r="BB20" s="46">
        <f t="shared" si="13"/>
        <v>45859</v>
      </c>
      <c r="BC20" s="46">
        <f t="shared" si="13"/>
        <v>45861</v>
      </c>
      <c r="BD20" s="46">
        <f t="shared" si="13"/>
        <v>45862</v>
      </c>
      <c r="BE20" s="46">
        <f t="shared" si="13"/>
        <v>45864</v>
      </c>
      <c r="BF20" s="46">
        <f t="shared" si="13"/>
        <v>45866</v>
      </c>
      <c r="BG20" s="46">
        <f t="shared" si="13"/>
        <v>45869</v>
      </c>
      <c r="BH20" s="46">
        <f t="shared" si="13"/>
        <v>45871</v>
      </c>
      <c r="BI20" s="46">
        <f t="shared" si="13"/>
        <v>45876</v>
      </c>
      <c r="BJ20" s="46">
        <f t="shared" si="13"/>
        <v>45878</v>
      </c>
      <c r="BK20" s="46">
        <f t="shared" si="13"/>
        <v>45881</v>
      </c>
      <c r="BL20" s="46">
        <f t="shared" si="13"/>
        <v>45883</v>
      </c>
      <c r="BM20" s="46">
        <f t="shared" si="13"/>
        <v>45885</v>
      </c>
      <c r="BN20" s="46">
        <f t="shared" si="13"/>
        <v>45889</v>
      </c>
      <c r="BO20" s="46">
        <f t="shared" si="13"/>
        <v>45890</v>
      </c>
      <c r="BP20" s="129">
        <f t="shared" si="13"/>
        <v>45892</v>
      </c>
      <c r="BQ20" s="129">
        <f t="shared" si="13"/>
        <v>45900</v>
      </c>
      <c r="BR20" s="129">
        <f t="shared" si="13"/>
        <v>45904</v>
      </c>
      <c r="BS20" s="129">
        <f t="shared" si="13"/>
        <v>45906</v>
      </c>
      <c r="BT20" s="129">
        <f t="shared" si="13"/>
        <v>45908</v>
      </c>
      <c r="BU20" s="129">
        <f t="shared" si="13"/>
        <v>45912</v>
      </c>
      <c r="BV20" s="129">
        <f t="shared" si="13"/>
        <v>45925</v>
      </c>
      <c r="BW20" s="129">
        <f t="shared" si="13"/>
        <v>45927</v>
      </c>
      <c r="BX20" s="129">
        <f t="shared" si="13"/>
        <v>45930</v>
      </c>
      <c r="BY20" s="129">
        <f t="shared" si="13"/>
        <v>45932</v>
      </c>
      <c r="BZ20" s="129">
        <f t="shared" si="13"/>
        <v>45934</v>
      </c>
      <c r="CA20" s="129">
        <f t="shared" si="13"/>
        <v>45939</v>
      </c>
      <c r="CB20" s="129">
        <f t="shared" si="13"/>
        <v>45941</v>
      </c>
      <c r="CC20" s="129">
        <f t="shared" si="13"/>
        <v>45946</v>
      </c>
      <c r="CD20" s="129">
        <f t="shared" si="13"/>
        <v>45948</v>
      </c>
      <c r="CE20" s="129">
        <f t="shared" si="13"/>
        <v>45961</v>
      </c>
      <c r="CF20" s="129">
        <f t="shared" si="13"/>
        <v>45964</v>
      </c>
      <c r="CG20" s="129">
        <f t="shared" si="13"/>
        <v>45965</v>
      </c>
      <c r="CH20" s="129">
        <f t="shared" si="13"/>
        <v>45967</v>
      </c>
      <c r="CI20" s="129">
        <f t="shared" si="13"/>
        <v>45969</v>
      </c>
      <c r="CJ20" s="129">
        <f t="shared" si="13"/>
        <v>45974</v>
      </c>
      <c r="CK20" s="129">
        <f t="shared" si="13"/>
        <v>45976</v>
      </c>
      <c r="CL20" s="129">
        <f t="shared" si="13"/>
        <v>45981</v>
      </c>
      <c r="CM20" s="129">
        <f t="shared" si="13"/>
        <v>45983</v>
      </c>
      <c r="CN20" s="129">
        <f t="shared" si="13"/>
        <v>45988</v>
      </c>
      <c r="CO20" s="129">
        <f t="shared" si="13"/>
        <v>45990</v>
      </c>
      <c r="CP20" s="129">
        <f t="shared" si="13"/>
        <v>45991</v>
      </c>
      <c r="CQ20" s="129">
        <f t="shared" si="13"/>
        <v>45995</v>
      </c>
      <c r="CR20" s="129">
        <f t="shared" si="13"/>
        <v>46002</v>
      </c>
      <c r="CS20" s="129">
        <f t="shared" si="13"/>
        <v>46009</v>
      </c>
      <c r="CT20" s="129">
        <f t="shared" si="13"/>
        <v>46011</v>
      </c>
      <c r="CU20" s="129">
        <f t="shared" si="13"/>
        <v>46016</v>
      </c>
    </row>
    <row r="21" spans="1:99" x14ac:dyDescent="0.2">
      <c r="A21" s="16" t="s">
        <v>11</v>
      </c>
    </row>
    <row r="22" spans="1:99" x14ac:dyDescent="0.2">
      <c r="A22" s="16">
        <v>1</v>
      </c>
      <c r="B22" s="137" t="e">
        <f t="shared" ref="B22" si="14">ROUNDUP(B8*0.87,)</f>
        <v>#REF!</v>
      </c>
      <c r="C22" s="137" t="e">
        <f t="shared" ref="C22:E22" si="15">ROUNDUP(C8*0.87,)</f>
        <v>#REF!</v>
      </c>
      <c r="D22" s="137" t="e">
        <f t="shared" si="15"/>
        <v>#REF!</v>
      </c>
      <c r="E22" s="137" t="e">
        <f t="shared" si="15"/>
        <v>#REF!</v>
      </c>
      <c r="F22" s="137" t="e">
        <f t="shared" ref="F22:AQ22" si="16">ROUNDUP(F8*0.87,)</f>
        <v>#REF!</v>
      </c>
      <c r="G22" s="137" t="e">
        <f t="shared" ref="G22:J22" si="17">ROUNDUP(G8*0.87,)</f>
        <v>#REF!</v>
      </c>
      <c r="H22" s="137" t="e">
        <f t="shared" si="17"/>
        <v>#REF!</v>
      </c>
      <c r="I22" s="137" t="e">
        <f t="shared" si="17"/>
        <v>#REF!</v>
      </c>
      <c r="J22" s="137" t="e">
        <f t="shared" si="17"/>
        <v>#REF!</v>
      </c>
      <c r="K22" s="137" t="e">
        <f t="shared" si="16"/>
        <v>#REF!</v>
      </c>
      <c r="L22" s="137" t="e">
        <f t="shared" si="16"/>
        <v>#REF!</v>
      </c>
      <c r="M22" s="137" t="e">
        <f t="shared" si="16"/>
        <v>#REF!</v>
      </c>
      <c r="N22" s="137" t="e">
        <f t="shared" si="16"/>
        <v>#REF!</v>
      </c>
      <c r="O22" s="137" t="e">
        <f t="shared" si="16"/>
        <v>#REF!</v>
      </c>
      <c r="P22" s="137" t="e">
        <f t="shared" si="16"/>
        <v>#REF!</v>
      </c>
      <c r="Q22" s="137" t="e">
        <f t="shared" si="16"/>
        <v>#REF!</v>
      </c>
      <c r="R22" s="137" t="e">
        <f t="shared" si="16"/>
        <v>#REF!</v>
      </c>
      <c r="S22" s="137" t="e">
        <f t="shared" si="16"/>
        <v>#REF!</v>
      </c>
      <c r="T22" s="137" t="e">
        <f t="shared" si="16"/>
        <v>#REF!</v>
      </c>
      <c r="U22" s="137" t="e">
        <f t="shared" si="16"/>
        <v>#REF!</v>
      </c>
      <c r="V22" s="137" t="e">
        <f t="shared" si="16"/>
        <v>#REF!</v>
      </c>
      <c r="W22" s="137" t="e">
        <f t="shared" si="16"/>
        <v>#REF!</v>
      </c>
      <c r="X22" s="137" t="e">
        <f t="shared" si="16"/>
        <v>#REF!</v>
      </c>
      <c r="Y22" s="137" t="e">
        <f t="shared" si="16"/>
        <v>#REF!</v>
      </c>
      <c r="Z22" s="137" t="e">
        <f t="shared" si="16"/>
        <v>#REF!</v>
      </c>
      <c r="AA22" s="137" t="e">
        <f t="shared" si="16"/>
        <v>#REF!</v>
      </c>
      <c r="AB22" s="137" t="e">
        <f t="shared" si="16"/>
        <v>#REF!</v>
      </c>
      <c r="AC22" s="137" t="e">
        <f t="shared" si="16"/>
        <v>#REF!</v>
      </c>
      <c r="AD22" s="137" t="e">
        <f t="shared" si="16"/>
        <v>#REF!</v>
      </c>
      <c r="AE22" s="137" t="e">
        <f t="shared" si="16"/>
        <v>#REF!</v>
      </c>
      <c r="AF22" s="137" t="e">
        <f t="shared" si="16"/>
        <v>#REF!</v>
      </c>
      <c r="AG22" s="137" t="e">
        <f t="shared" si="16"/>
        <v>#REF!</v>
      </c>
      <c r="AH22" s="137" t="e">
        <f t="shared" si="16"/>
        <v>#REF!</v>
      </c>
      <c r="AI22" s="137" t="e">
        <f t="shared" si="16"/>
        <v>#REF!</v>
      </c>
      <c r="AJ22" s="137" t="e">
        <f t="shared" si="16"/>
        <v>#REF!</v>
      </c>
      <c r="AK22" s="137" t="e">
        <f t="shared" si="16"/>
        <v>#REF!</v>
      </c>
      <c r="AL22" s="137" t="e">
        <f t="shared" si="16"/>
        <v>#REF!</v>
      </c>
      <c r="AM22" s="137" t="e">
        <f t="shared" si="16"/>
        <v>#REF!</v>
      </c>
      <c r="AN22" s="137" t="e">
        <f t="shared" si="16"/>
        <v>#REF!</v>
      </c>
      <c r="AO22" s="137" t="e">
        <f t="shared" si="16"/>
        <v>#REF!</v>
      </c>
      <c r="AP22" s="137" t="e">
        <f t="shared" si="16"/>
        <v>#REF!</v>
      </c>
      <c r="AQ22" s="137" t="e">
        <f t="shared" si="16"/>
        <v>#REF!</v>
      </c>
      <c r="AR22" s="137" t="e">
        <f t="shared" ref="AR22:AU22" si="18">ROUNDUP(AR8*0.87,)</f>
        <v>#REF!</v>
      </c>
      <c r="AS22" s="137" t="e">
        <f t="shared" si="18"/>
        <v>#REF!</v>
      </c>
      <c r="AT22" s="137" t="e">
        <f t="shared" si="18"/>
        <v>#REF!</v>
      </c>
      <c r="AU22" s="137" t="e">
        <f t="shared" si="18"/>
        <v>#REF!</v>
      </c>
      <c r="AV22" s="137">
        <f t="shared" ref="AV22" si="19">ROUNDUP(AV8*0.87,)</f>
        <v>8700</v>
      </c>
      <c r="AW22" s="137">
        <f t="shared" ref="AW22:CU22" si="20">ROUNDUP(AW8*0.87,)</f>
        <v>5394</v>
      </c>
      <c r="AX22" s="137">
        <f t="shared" si="20"/>
        <v>5394</v>
      </c>
      <c r="AY22" s="137">
        <f t="shared" si="20"/>
        <v>5046</v>
      </c>
      <c r="AZ22" s="137">
        <f t="shared" si="20"/>
        <v>5742</v>
      </c>
      <c r="BA22" s="137">
        <f t="shared" si="20"/>
        <v>5742</v>
      </c>
      <c r="BB22" s="137">
        <f t="shared" si="20"/>
        <v>5742</v>
      </c>
      <c r="BC22" s="137">
        <f t="shared" si="20"/>
        <v>5742</v>
      </c>
      <c r="BD22" s="137">
        <f t="shared" si="20"/>
        <v>5742</v>
      </c>
      <c r="BE22" s="137">
        <f t="shared" si="20"/>
        <v>7134</v>
      </c>
      <c r="BF22" s="137">
        <f t="shared" si="20"/>
        <v>6960</v>
      </c>
      <c r="BG22" s="137">
        <f t="shared" si="20"/>
        <v>5046</v>
      </c>
      <c r="BH22" s="137">
        <f t="shared" si="20"/>
        <v>5742</v>
      </c>
      <c r="BI22" s="137">
        <f t="shared" si="20"/>
        <v>5742</v>
      </c>
      <c r="BJ22" s="137">
        <f t="shared" si="20"/>
        <v>5742</v>
      </c>
      <c r="BK22" s="137">
        <f t="shared" si="20"/>
        <v>5742</v>
      </c>
      <c r="BL22" s="137">
        <f t="shared" si="20"/>
        <v>5742</v>
      </c>
      <c r="BM22" s="137">
        <f t="shared" si="20"/>
        <v>5742</v>
      </c>
      <c r="BN22" s="137">
        <f t="shared" si="20"/>
        <v>5742</v>
      </c>
      <c r="BO22" s="137">
        <f t="shared" si="20"/>
        <v>5742</v>
      </c>
      <c r="BP22" s="137">
        <f t="shared" si="20"/>
        <v>5742</v>
      </c>
      <c r="BQ22" s="137">
        <f t="shared" si="20"/>
        <v>4872</v>
      </c>
      <c r="BR22" s="137">
        <f t="shared" si="20"/>
        <v>4872</v>
      </c>
      <c r="BS22" s="137">
        <f t="shared" si="20"/>
        <v>5742</v>
      </c>
      <c r="BT22" s="137">
        <f t="shared" si="20"/>
        <v>4872</v>
      </c>
      <c r="BU22" s="137">
        <f t="shared" si="20"/>
        <v>4872</v>
      </c>
      <c r="BV22" s="137">
        <f t="shared" si="20"/>
        <v>6612</v>
      </c>
      <c r="BW22" s="137">
        <f t="shared" si="20"/>
        <v>4872</v>
      </c>
      <c r="BX22" s="137">
        <f t="shared" si="20"/>
        <v>4872</v>
      </c>
      <c r="BY22" s="137">
        <f t="shared" si="20"/>
        <v>4872</v>
      </c>
      <c r="BZ22" s="137">
        <f t="shared" si="20"/>
        <v>5046</v>
      </c>
      <c r="CA22" s="137">
        <f t="shared" si="20"/>
        <v>4872</v>
      </c>
      <c r="CB22" s="137">
        <f t="shared" si="20"/>
        <v>5046</v>
      </c>
      <c r="CC22" s="137">
        <f t="shared" si="20"/>
        <v>4872</v>
      </c>
      <c r="CD22" s="137">
        <f t="shared" si="20"/>
        <v>5046</v>
      </c>
      <c r="CE22" s="137">
        <f t="shared" si="20"/>
        <v>4872</v>
      </c>
      <c r="CF22" s="137">
        <f t="shared" si="20"/>
        <v>4872</v>
      </c>
      <c r="CG22" s="137">
        <f t="shared" si="20"/>
        <v>4524</v>
      </c>
      <c r="CH22" s="137">
        <f t="shared" si="20"/>
        <v>3480</v>
      </c>
      <c r="CI22" s="137">
        <f t="shared" si="20"/>
        <v>3654</v>
      </c>
      <c r="CJ22" s="137">
        <f t="shared" si="20"/>
        <v>3480</v>
      </c>
      <c r="CK22" s="137">
        <f t="shared" si="20"/>
        <v>3654</v>
      </c>
      <c r="CL22" s="137">
        <f t="shared" si="20"/>
        <v>3480</v>
      </c>
      <c r="CM22" s="137">
        <f t="shared" si="20"/>
        <v>3654</v>
      </c>
      <c r="CN22" s="137">
        <f t="shared" si="20"/>
        <v>3480</v>
      </c>
      <c r="CO22" s="137">
        <f t="shared" si="20"/>
        <v>3654</v>
      </c>
      <c r="CP22" s="137">
        <f t="shared" si="20"/>
        <v>3480</v>
      </c>
      <c r="CQ22" s="137">
        <f t="shared" si="20"/>
        <v>3480</v>
      </c>
      <c r="CR22" s="137">
        <f t="shared" si="20"/>
        <v>3654</v>
      </c>
      <c r="CS22" s="137">
        <f t="shared" si="20"/>
        <v>4872</v>
      </c>
      <c r="CT22" s="137">
        <f t="shared" si="20"/>
        <v>5046</v>
      </c>
      <c r="CU22" s="137">
        <f t="shared" si="20"/>
        <v>4872</v>
      </c>
    </row>
    <row r="23" spans="1:99"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row>
    <row r="24" spans="1:99" x14ac:dyDescent="0.2">
      <c r="A24" s="3">
        <v>1</v>
      </c>
      <c r="B24" s="137" t="e">
        <f t="shared" ref="B24" si="21">ROUNDUP(B10*0.87,)</f>
        <v>#REF!</v>
      </c>
      <c r="C24" s="137" t="e">
        <f t="shared" ref="C24:E24" si="22">ROUNDUP(C10*0.87,)</f>
        <v>#REF!</v>
      </c>
      <c r="D24" s="137" t="e">
        <f t="shared" si="22"/>
        <v>#REF!</v>
      </c>
      <c r="E24" s="137" t="e">
        <f t="shared" si="22"/>
        <v>#REF!</v>
      </c>
      <c r="F24" s="137" t="e">
        <f t="shared" ref="F24:AQ24" si="23">ROUNDUP(F10*0.87,)</f>
        <v>#REF!</v>
      </c>
      <c r="G24" s="137" t="e">
        <f t="shared" ref="G24:J24" si="24">ROUNDUP(G10*0.87,)</f>
        <v>#REF!</v>
      </c>
      <c r="H24" s="137" t="e">
        <f t="shared" si="24"/>
        <v>#REF!</v>
      </c>
      <c r="I24" s="137" t="e">
        <f t="shared" si="24"/>
        <v>#REF!</v>
      </c>
      <c r="J24" s="137" t="e">
        <f t="shared" si="24"/>
        <v>#REF!</v>
      </c>
      <c r="K24" s="137" t="e">
        <f t="shared" si="23"/>
        <v>#REF!</v>
      </c>
      <c r="L24" s="137" t="e">
        <f t="shared" si="23"/>
        <v>#REF!</v>
      </c>
      <c r="M24" s="137" t="e">
        <f t="shared" si="23"/>
        <v>#REF!</v>
      </c>
      <c r="N24" s="137" t="e">
        <f t="shared" si="23"/>
        <v>#REF!</v>
      </c>
      <c r="O24" s="137" t="e">
        <f t="shared" si="23"/>
        <v>#REF!</v>
      </c>
      <c r="P24" s="137" t="e">
        <f t="shared" si="23"/>
        <v>#REF!</v>
      </c>
      <c r="Q24" s="137" t="e">
        <f t="shared" si="23"/>
        <v>#REF!</v>
      </c>
      <c r="R24" s="137" t="e">
        <f t="shared" si="23"/>
        <v>#REF!</v>
      </c>
      <c r="S24" s="137" t="e">
        <f t="shared" si="23"/>
        <v>#REF!</v>
      </c>
      <c r="T24" s="137" t="e">
        <f t="shared" si="23"/>
        <v>#REF!</v>
      </c>
      <c r="U24" s="137" t="e">
        <f t="shared" si="23"/>
        <v>#REF!</v>
      </c>
      <c r="V24" s="137" t="e">
        <f t="shared" si="23"/>
        <v>#REF!</v>
      </c>
      <c r="W24" s="137" t="e">
        <f t="shared" si="23"/>
        <v>#REF!</v>
      </c>
      <c r="X24" s="137" t="e">
        <f t="shared" si="23"/>
        <v>#REF!</v>
      </c>
      <c r="Y24" s="137" t="e">
        <f t="shared" si="23"/>
        <v>#REF!</v>
      </c>
      <c r="Z24" s="137" t="e">
        <f t="shared" si="23"/>
        <v>#REF!</v>
      </c>
      <c r="AA24" s="137" t="e">
        <f t="shared" si="23"/>
        <v>#REF!</v>
      </c>
      <c r="AB24" s="137" t="e">
        <f t="shared" si="23"/>
        <v>#REF!</v>
      </c>
      <c r="AC24" s="137" t="e">
        <f t="shared" si="23"/>
        <v>#REF!</v>
      </c>
      <c r="AD24" s="137" t="e">
        <f t="shared" si="23"/>
        <v>#REF!</v>
      </c>
      <c r="AE24" s="137" t="e">
        <f t="shared" si="23"/>
        <v>#REF!</v>
      </c>
      <c r="AF24" s="137" t="e">
        <f t="shared" si="23"/>
        <v>#REF!</v>
      </c>
      <c r="AG24" s="137" t="e">
        <f t="shared" si="23"/>
        <v>#REF!</v>
      </c>
      <c r="AH24" s="137" t="e">
        <f t="shared" si="23"/>
        <v>#REF!</v>
      </c>
      <c r="AI24" s="137" t="e">
        <f t="shared" si="23"/>
        <v>#REF!</v>
      </c>
      <c r="AJ24" s="137" t="e">
        <f t="shared" si="23"/>
        <v>#REF!</v>
      </c>
      <c r="AK24" s="137" t="e">
        <f t="shared" si="23"/>
        <v>#REF!</v>
      </c>
      <c r="AL24" s="137" t="e">
        <f t="shared" si="23"/>
        <v>#REF!</v>
      </c>
      <c r="AM24" s="137" t="e">
        <f t="shared" si="23"/>
        <v>#REF!</v>
      </c>
      <c r="AN24" s="137" t="e">
        <f t="shared" si="23"/>
        <v>#REF!</v>
      </c>
      <c r="AO24" s="137" t="e">
        <f t="shared" si="23"/>
        <v>#REF!</v>
      </c>
      <c r="AP24" s="137" t="e">
        <f t="shared" si="23"/>
        <v>#REF!</v>
      </c>
      <c r="AQ24" s="137" t="e">
        <f t="shared" si="23"/>
        <v>#REF!</v>
      </c>
      <c r="AR24" s="137" t="e">
        <f t="shared" ref="AR24:AU24" si="25">ROUNDUP(AR10*0.87,)</f>
        <v>#REF!</v>
      </c>
      <c r="AS24" s="137" t="e">
        <f t="shared" si="25"/>
        <v>#REF!</v>
      </c>
      <c r="AT24" s="137" t="e">
        <f t="shared" si="25"/>
        <v>#REF!</v>
      </c>
      <c r="AU24" s="137" t="e">
        <f t="shared" si="25"/>
        <v>#REF!</v>
      </c>
      <c r="AV24" s="137">
        <f t="shared" ref="AV24" si="26">ROUNDUP(AV10*0.87,)</f>
        <v>10005</v>
      </c>
      <c r="AW24" s="137">
        <f t="shared" ref="AW24:CU24" si="27">ROUNDUP(AW10*0.87,)</f>
        <v>6699</v>
      </c>
      <c r="AX24" s="137">
        <f t="shared" si="27"/>
        <v>6699</v>
      </c>
      <c r="AY24" s="137">
        <f t="shared" si="27"/>
        <v>6351</v>
      </c>
      <c r="AZ24" s="137">
        <f t="shared" si="27"/>
        <v>7047</v>
      </c>
      <c r="BA24" s="137">
        <f t="shared" si="27"/>
        <v>7047</v>
      </c>
      <c r="BB24" s="137">
        <f t="shared" si="27"/>
        <v>7047</v>
      </c>
      <c r="BC24" s="137">
        <f t="shared" si="27"/>
        <v>7047</v>
      </c>
      <c r="BD24" s="137">
        <f t="shared" si="27"/>
        <v>7047</v>
      </c>
      <c r="BE24" s="137">
        <f t="shared" si="27"/>
        <v>8439</v>
      </c>
      <c r="BF24" s="137">
        <f t="shared" si="27"/>
        <v>8265</v>
      </c>
      <c r="BG24" s="137">
        <f t="shared" si="27"/>
        <v>6351</v>
      </c>
      <c r="BH24" s="137">
        <f t="shared" si="27"/>
        <v>7047</v>
      </c>
      <c r="BI24" s="137">
        <f t="shared" si="27"/>
        <v>7047</v>
      </c>
      <c r="BJ24" s="137">
        <f t="shared" si="27"/>
        <v>7047</v>
      </c>
      <c r="BK24" s="137">
        <f t="shared" si="27"/>
        <v>7047</v>
      </c>
      <c r="BL24" s="137">
        <f t="shared" si="27"/>
        <v>7047</v>
      </c>
      <c r="BM24" s="137">
        <f t="shared" si="27"/>
        <v>7047</v>
      </c>
      <c r="BN24" s="137">
        <f t="shared" si="27"/>
        <v>7047</v>
      </c>
      <c r="BO24" s="137">
        <f t="shared" si="27"/>
        <v>7047</v>
      </c>
      <c r="BP24" s="137">
        <f t="shared" si="27"/>
        <v>7047</v>
      </c>
      <c r="BQ24" s="137">
        <f t="shared" si="27"/>
        <v>6177</v>
      </c>
      <c r="BR24" s="137">
        <f t="shared" si="27"/>
        <v>6177</v>
      </c>
      <c r="BS24" s="137">
        <f t="shared" si="27"/>
        <v>7047</v>
      </c>
      <c r="BT24" s="137">
        <f t="shared" si="27"/>
        <v>6177</v>
      </c>
      <c r="BU24" s="137">
        <f t="shared" si="27"/>
        <v>6177</v>
      </c>
      <c r="BV24" s="137">
        <f t="shared" si="27"/>
        <v>7917</v>
      </c>
      <c r="BW24" s="137">
        <f t="shared" si="27"/>
        <v>6177</v>
      </c>
      <c r="BX24" s="137">
        <f t="shared" si="27"/>
        <v>6177</v>
      </c>
      <c r="BY24" s="137">
        <f t="shared" si="27"/>
        <v>6177</v>
      </c>
      <c r="BZ24" s="137">
        <f t="shared" si="27"/>
        <v>6351</v>
      </c>
      <c r="CA24" s="137">
        <f t="shared" si="27"/>
        <v>6177</v>
      </c>
      <c r="CB24" s="137">
        <f t="shared" si="27"/>
        <v>6351</v>
      </c>
      <c r="CC24" s="137">
        <f t="shared" si="27"/>
        <v>6177</v>
      </c>
      <c r="CD24" s="137">
        <f t="shared" si="27"/>
        <v>6351</v>
      </c>
      <c r="CE24" s="137">
        <f t="shared" si="27"/>
        <v>6177</v>
      </c>
      <c r="CF24" s="137">
        <f t="shared" si="27"/>
        <v>6177</v>
      </c>
      <c r="CG24" s="137">
        <f t="shared" si="27"/>
        <v>5829</v>
      </c>
      <c r="CH24" s="137">
        <f t="shared" si="27"/>
        <v>4785</v>
      </c>
      <c r="CI24" s="137">
        <f t="shared" si="27"/>
        <v>4959</v>
      </c>
      <c r="CJ24" s="137">
        <f t="shared" si="27"/>
        <v>4785</v>
      </c>
      <c r="CK24" s="137">
        <f t="shared" si="27"/>
        <v>4959</v>
      </c>
      <c r="CL24" s="137">
        <f t="shared" si="27"/>
        <v>4785</v>
      </c>
      <c r="CM24" s="137">
        <f t="shared" si="27"/>
        <v>4959</v>
      </c>
      <c r="CN24" s="137">
        <f t="shared" si="27"/>
        <v>4785</v>
      </c>
      <c r="CO24" s="137">
        <f t="shared" si="27"/>
        <v>4959</v>
      </c>
      <c r="CP24" s="137">
        <f t="shared" si="27"/>
        <v>4785</v>
      </c>
      <c r="CQ24" s="137">
        <f t="shared" si="27"/>
        <v>4785</v>
      </c>
      <c r="CR24" s="137">
        <f t="shared" si="27"/>
        <v>4959</v>
      </c>
      <c r="CS24" s="137">
        <f t="shared" si="27"/>
        <v>6177</v>
      </c>
      <c r="CT24" s="137">
        <f t="shared" si="27"/>
        <v>6351</v>
      </c>
      <c r="CU24" s="137">
        <f t="shared" si="27"/>
        <v>6177</v>
      </c>
    </row>
    <row r="25" spans="1:99"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row>
    <row r="26" spans="1:99" x14ac:dyDescent="0.2">
      <c r="A26" s="16">
        <v>1</v>
      </c>
      <c r="B26" s="137" t="e">
        <f t="shared" ref="B26" si="28">ROUNDUP(B12*0.87,)</f>
        <v>#REF!</v>
      </c>
      <c r="C26" s="137" t="e">
        <f t="shared" ref="C26:E26" si="29">ROUNDUP(C12*0.87,)</f>
        <v>#REF!</v>
      </c>
      <c r="D26" s="137" t="e">
        <f t="shared" si="29"/>
        <v>#REF!</v>
      </c>
      <c r="E26" s="137" t="e">
        <f t="shared" si="29"/>
        <v>#REF!</v>
      </c>
      <c r="F26" s="137" t="e">
        <f t="shared" ref="F26:AQ26" si="30">ROUNDUP(F12*0.87,)</f>
        <v>#REF!</v>
      </c>
      <c r="G26" s="137" t="e">
        <f t="shared" ref="G26:J26" si="31">ROUNDUP(G12*0.87,)</f>
        <v>#REF!</v>
      </c>
      <c r="H26" s="137" t="e">
        <f t="shared" si="31"/>
        <v>#REF!</v>
      </c>
      <c r="I26" s="137" t="e">
        <f t="shared" si="31"/>
        <v>#REF!</v>
      </c>
      <c r="J26" s="137" t="e">
        <f t="shared" si="31"/>
        <v>#REF!</v>
      </c>
      <c r="K26" s="137" t="e">
        <f t="shared" si="30"/>
        <v>#REF!</v>
      </c>
      <c r="L26" s="137" t="e">
        <f t="shared" si="30"/>
        <v>#REF!</v>
      </c>
      <c r="M26" s="137" t="e">
        <f t="shared" si="30"/>
        <v>#REF!</v>
      </c>
      <c r="N26" s="137" t="e">
        <f t="shared" si="30"/>
        <v>#REF!</v>
      </c>
      <c r="O26" s="137" t="e">
        <f t="shared" si="30"/>
        <v>#REF!</v>
      </c>
      <c r="P26" s="137" t="e">
        <f t="shared" si="30"/>
        <v>#REF!</v>
      </c>
      <c r="Q26" s="137" t="e">
        <f t="shared" si="30"/>
        <v>#REF!</v>
      </c>
      <c r="R26" s="137" t="e">
        <f t="shared" si="30"/>
        <v>#REF!</v>
      </c>
      <c r="S26" s="137" t="e">
        <f t="shared" si="30"/>
        <v>#REF!</v>
      </c>
      <c r="T26" s="137" t="e">
        <f t="shared" si="30"/>
        <v>#REF!</v>
      </c>
      <c r="U26" s="137" t="e">
        <f t="shared" si="30"/>
        <v>#REF!</v>
      </c>
      <c r="V26" s="137" t="e">
        <f t="shared" si="30"/>
        <v>#REF!</v>
      </c>
      <c r="W26" s="137" t="e">
        <f t="shared" si="30"/>
        <v>#REF!</v>
      </c>
      <c r="X26" s="137" t="e">
        <f t="shared" si="30"/>
        <v>#REF!</v>
      </c>
      <c r="Y26" s="137" t="e">
        <f t="shared" si="30"/>
        <v>#REF!</v>
      </c>
      <c r="Z26" s="137" t="e">
        <f t="shared" si="30"/>
        <v>#REF!</v>
      </c>
      <c r="AA26" s="137" t="e">
        <f t="shared" si="30"/>
        <v>#REF!</v>
      </c>
      <c r="AB26" s="137" t="e">
        <f t="shared" si="30"/>
        <v>#REF!</v>
      </c>
      <c r="AC26" s="137" t="e">
        <f t="shared" si="30"/>
        <v>#REF!</v>
      </c>
      <c r="AD26" s="137" t="e">
        <f t="shared" si="30"/>
        <v>#REF!</v>
      </c>
      <c r="AE26" s="137" t="e">
        <f t="shared" si="30"/>
        <v>#REF!</v>
      </c>
      <c r="AF26" s="137" t="e">
        <f t="shared" si="30"/>
        <v>#REF!</v>
      </c>
      <c r="AG26" s="137" t="e">
        <f t="shared" si="30"/>
        <v>#REF!</v>
      </c>
      <c r="AH26" s="137" t="e">
        <f t="shared" si="30"/>
        <v>#REF!</v>
      </c>
      <c r="AI26" s="137" t="e">
        <f t="shared" si="30"/>
        <v>#REF!</v>
      </c>
      <c r="AJ26" s="137" t="e">
        <f t="shared" si="30"/>
        <v>#REF!</v>
      </c>
      <c r="AK26" s="137" t="e">
        <f t="shared" si="30"/>
        <v>#REF!</v>
      </c>
      <c r="AL26" s="137" t="e">
        <f t="shared" si="30"/>
        <v>#REF!</v>
      </c>
      <c r="AM26" s="137" t="e">
        <f t="shared" si="30"/>
        <v>#REF!</v>
      </c>
      <c r="AN26" s="137" t="e">
        <f t="shared" si="30"/>
        <v>#REF!</v>
      </c>
      <c r="AO26" s="137" t="e">
        <f t="shared" si="30"/>
        <v>#REF!</v>
      </c>
      <c r="AP26" s="137" t="e">
        <f t="shared" si="30"/>
        <v>#REF!</v>
      </c>
      <c r="AQ26" s="137" t="e">
        <f t="shared" si="30"/>
        <v>#REF!</v>
      </c>
      <c r="AR26" s="137" t="e">
        <f t="shared" ref="AR26:AU26" si="32">ROUNDUP(AR12*0.87,)</f>
        <v>#REF!</v>
      </c>
      <c r="AS26" s="137" t="e">
        <f t="shared" si="32"/>
        <v>#REF!</v>
      </c>
      <c r="AT26" s="137" t="e">
        <f t="shared" si="32"/>
        <v>#REF!</v>
      </c>
      <c r="AU26" s="137" t="e">
        <f t="shared" si="32"/>
        <v>#REF!</v>
      </c>
      <c r="AV26" s="137">
        <f t="shared" ref="AV26" si="33">ROUNDUP(AV12*0.87,)</f>
        <v>11745</v>
      </c>
      <c r="AW26" s="137">
        <f t="shared" ref="AW26:CU26" si="34">ROUNDUP(AW12*0.87,)</f>
        <v>8439</v>
      </c>
      <c r="AX26" s="137">
        <f t="shared" si="34"/>
        <v>8439</v>
      </c>
      <c r="AY26" s="137">
        <f t="shared" si="34"/>
        <v>8091</v>
      </c>
      <c r="AZ26" s="137">
        <f t="shared" si="34"/>
        <v>8787</v>
      </c>
      <c r="BA26" s="137">
        <f t="shared" si="34"/>
        <v>8787</v>
      </c>
      <c r="BB26" s="137">
        <f t="shared" si="34"/>
        <v>8787</v>
      </c>
      <c r="BC26" s="137">
        <f t="shared" si="34"/>
        <v>8787</v>
      </c>
      <c r="BD26" s="137">
        <f t="shared" si="34"/>
        <v>8787</v>
      </c>
      <c r="BE26" s="137">
        <f t="shared" si="34"/>
        <v>10179</v>
      </c>
      <c r="BF26" s="137">
        <f t="shared" si="34"/>
        <v>10005</v>
      </c>
      <c r="BG26" s="137">
        <f t="shared" si="34"/>
        <v>8091</v>
      </c>
      <c r="BH26" s="137">
        <f t="shared" si="34"/>
        <v>8787</v>
      </c>
      <c r="BI26" s="137">
        <f t="shared" si="34"/>
        <v>8787</v>
      </c>
      <c r="BJ26" s="137">
        <f t="shared" si="34"/>
        <v>8787</v>
      </c>
      <c r="BK26" s="137">
        <f t="shared" si="34"/>
        <v>8787</v>
      </c>
      <c r="BL26" s="137">
        <f t="shared" si="34"/>
        <v>8787</v>
      </c>
      <c r="BM26" s="137">
        <f t="shared" si="34"/>
        <v>8787</v>
      </c>
      <c r="BN26" s="137">
        <f t="shared" si="34"/>
        <v>8787</v>
      </c>
      <c r="BO26" s="137">
        <f t="shared" si="34"/>
        <v>8787</v>
      </c>
      <c r="BP26" s="137">
        <f t="shared" si="34"/>
        <v>8787</v>
      </c>
      <c r="BQ26" s="137">
        <f t="shared" si="34"/>
        <v>7917</v>
      </c>
      <c r="BR26" s="137">
        <f t="shared" si="34"/>
        <v>7917</v>
      </c>
      <c r="BS26" s="137">
        <f t="shared" si="34"/>
        <v>8787</v>
      </c>
      <c r="BT26" s="137">
        <f t="shared" si="34"/>
        <v>7917</v>
      </c>
      <c r="BU26" s="137">
        <f t="shared" si="34"/>
        <v>7917</v>
      </c>
      <c r="BV26" s="137">
        <f t="shared" si="34"/>
        <v>9657</v>
      </c>
      <c r="BW26" s="137">
        <f t="shared" si="34"/>
        <v>7917</v>
      </c>
      <c r="BX26" s="137">
        <f t="shared" si="34"/>
        <v>7917</v>
      </c>
      <c r="BY26" s="137">
        <f t="shared" si="34"/>
        <v>7917</v>
      </c>
      <c r="BZ26" s="137">
        <f t="shared" si="34"/>
        <v>8091</v>
      </c>
      <c r="CA26" s="137">
        <f t="shared" si="34"/>
        <v>7917</v>
      </c>
      <c r="CB26" s="137">
        <f t="shared" si="34"/>
        <v>8091</v>
      </c>
      <c r="CC26" s="137">
        <f t="shared" si="34"/>
        <v>7917</v>
      </c>
      <c r="CD26" s="137">
        <f t="shared" si="34"/>
        <v>8091</v>
      </c>
      <c r="CE26" s="137">
        <f t="shared" si="34"/>
        <v>7917</v>
      </c>
      <c r="CF26" s="137">
        <f t="shared" si="34"/>
        <v>7917</v>
      </c>
      <c r="CG26" s="137">
        <f t="shared" si="34"/>
        <v>7569</v>
      </c>
      <c r="CH26" s="137">
        <f t="shared" si="34"/>
        <v>6525</v>
      </c>
      <c r="CI26" s="137">
        <f t="shared" si="34"/>
        <v>6699</v>
      </c>
      <c r="CJ26" s="137">
        <f t="shared" si="34"/>
        <v>6525</v>
      </c>
      <c r="CK26" s="137">
        <f t="shared" si="34"/>
        <v>6699</v>
      </c>
      <c r="CL26" s="137">
        <f t="shared" si="34"/>
        <v>6525</v>
      </c>
      <c r="CM26" s="137">
        <f t="shared" si="34"/>
        <v>6699</v>
      </c>
      <c r="CN26" s="137">
        <f t="shared" si="34"/>
        <v>6525</v>
      </c>
      <c r="CO26" s="137">
        <f t="shared" si="34"/>
        <v>6699</v>
      </c>
      <c r="CP26" s="137">
        <f t="shared" si="34"/>
        <v>6525</v>
      </c>
      <c r="CQ26" s="137">
        <f t="shared" si="34"/>
        <v>6525</v>
      </c>
      <c r="CR26" s="137">
        <f t="shared" si="34"/>
        <v>6699</v>
      </c>
      <c r="CS26" s="137">
        <f t="shared" si="34"/>
        <v>7917</v>
      </c>
      <c r="CT26" s="137">
        <f t="shared" si="34"/>
        <v>8091</v>
      </c>
      <c r="CU26" s="137">
        <f t="shared" si="34"/>
        <v>7917</v>
      </c>
    </row>
    <row r="27" spans="1:9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row>
    <row r="28" spans="1:99" x14ac:dyDescent="0.2">
      <c r="A28" s="16">
        <v>1</v>
      </c>
      <c r="B28" s="137" t="e">
        <f t="shared" ref="B28" si="35">ROUNDUP(B14*0.87,)</f>
        <v>#REF!</v>
      </c>
      <c r="C28" s="137" t="e">
        <f t="shared" ref="C28:E28" si="36">ROUNDUP(C14*0.87,)</f>
        <v>#REF!</v>
      </c>
      <c r="D28" s="137" t="e">
        <f t="shared" si="36"/>
        <v>#REF!</v>
      </c>
      <c r="E28" s="137" t="e">
        <f t="shared" si="36"/>
        <v>#REF!</v>
      </c>
      <c r="F28" s="137" t="e">
        <f t="shared" ref="F28:AQ28" si="37">ROUNDUP(F14*0.87,)</f>
        <v>#REF!</v>
      </c>
      <c r="G28" s="137" t="e">
        <f t="shared" ref="G28:J28" si="38">ROUNDUP(G14*0.87,)</f>
        <v>#REF!</v>
      </c>
      <c r="H28" s="137" t="e">
        <f t="shared" si="38"/>
        <v>#REF!</v>
      </c>
      <c r="I28" s="137" t="e">
        <f t="shared" si="38"/>
        <v>#REF!</v>
      </c>
      <c r="J28" s="137" t="e">
        <f t="shared" si="38"/>
        <v>#REF!</v>
      </c>
      <c r="K28" s="137" t="e">
        <f t="shared" si="37"/>
        <v>#REF!</v>
      </c>
      <c r="L28" s="137" t="e">
        <f t="shared" si="37"/>
        <v>#REF!</v>
      </c>
      <c r="M28" s="137" t="e">
        <f t="shared" si="37"/>
        <v>#REF!</v>
      </c>
      <c r="N28" s="137" t="e">
        <f t="shared" si="37"/>
        <v>#REF!</v>
      </c>
      <c r="O28" s="137" t="e">
        <f t="shared" si="37"/>
        <v>#REF!</v>
      </c>
      <c r="P28" s="137" t="e">
        <f t="shared" si="37"/>
        <v>#REF!</v>
      </c>
      <c r="Q28" s="137" t="e">
        <f t="shared" si="37"/>
        <v>#REF!</v>
      </c>
      <c r="R28" s="137" t="e">
        <f t="shared" si="37"/>
        <v>#REF!</v>
      </c>
      <c r="S28" s="137" t="e">
        <f t="shared" si="37"/>
        <v>#REF!</v>
      </c>
      <c r="T28" s="137" t="e">
        <f t="shared" si="37"/>
        <v>#REF!</v>
      </c>
      <c r="U28" s="137" t="e">
        <f t="shared" si="37"/>
        <v>#REF!</v>
      </c>
      <c r="V28" s="137" t="e">
        <f t="shared" si="37"/>
        <v>#REF!</v>
      </c>
      <c r="W28" s="137" t="e">
        <f t="shared" si="37"/>
        <v>#REF!</v>
      </c>
      <c r="X28" s="137" t="e">
        <f t="shared" si="37"/>
        <v>#REF!</v>
      </c>
      <c r="Y28" s="137" t="e">
        <f t="shared" si="37"/>
        <v>#REF!</v>
      </c>
      <c r="Z28" s="137" t="e">
        <f t="shared" si="37"/>
        <v>#REF!</v>
      </c>
      <c r="AA28" s="137" t="e">
        <f t="shared" si="37"/>
        <v>#REF!</v>
      </c>
      <c r="AB28" s="137" t="e">
        <f t="shared" si="37"/>
        <v>#REF!</v>
      </c>
      <c r="AC28" s="137" t="e">
        <f t="shared" si="37"/>
        <v>#REF!</v>
      </c>
      <c r="AD28" s="137" t="e">
        <f t="shared" si="37"/>
        <v>#REF!</v>
      </c>
      <c r="AE28" s="137" t="e">
        <f t="shared" si="37"/>
        <v>#REF!</v>
      </c>
      <c r="AF28" s="137" t="e">
        <f t="shared" si="37"/>
        <v>#REF!</v>
      </c>
      <c r="AG28" s="137" t="e">
        <f t="shared" si="37"/>
        <v>#REF!</v>
      </c>
      <c r="AH28" s="137" t="e">
        <f t="shared" si="37"/>
        <v>#REF!</v>
      </c>
      <c r="AI28" s="137" t="e">
        <f t="shared" si="37"/>
        <v>#REF!</v>
      </c>
      <c r="AJ28" s="137" t="e">
        <f t="shared" si="37"/>
        <v>#REF!</v>
      </c>
      <c r="AK28" s="137" t="e">
        <f t="shared" si="37"/>
        <v>#REF!</v>
      </c>
      <c r="AL28" s="137" t="e">
        <f t="shared" si="37"/>
        <v>#REF!</v>
      </c>
      <c r="AM28" s="137" t="e">
        <f t="shared" si="37"/>
        <v>#REF!</v>
      </c>
      <c r="AN28" s="137" t="e">
        <f t="shared" si="37"/>
        <v>#REF!</v>
      </c>
      <c r="AO28" s="137" t="e">
        <f t="shared" si="37"/>
        <v>#REF!</v>
      </c>
      <c r="AP28" s="137" t="e">
        <f t="shared" si="37"/>
        <v>#REF!</v>
      </c>
      <c r="AQ28" s="137" t="e">
        <f t="shared" si="37"/>
        <v>#REF!</v>
      </c>
      <c r="AR28" s="137" t="e">
        <f t="shared" ref="AR28:AU28" si="39">ROUNDUP(AR14*0.87,)</f>
        <v>#REF!</v>
      </c>
      <c r="AS28" s="137" t="e">
        <f t="shared" si="39"/>
        <v>#REF!</v>
      </c>
      <c r="AT28" s="137" t="e">
        <f t="shared" si="39"/>
        <v>#REF!</v>
      </c>
      <c r="AU28" s="137" t="e">
        <f t="shared" si="39"/>
        <v>#REF!</v>
      </c>
      <c r="AV28" s="137">
        <f t="shared" ref="AV28" si="40">ROUNDUP(AV14*0.87,)</f>
        <v>12615</v>
      </c>
      <c r="AW28" s="137">
        <f t="shared" ref="AW28:CU28" si="41">ROUNDUP(AW14*0.87,)</f>
        <v>9309</v>
      </c>
      <c r="AX28" s="137">
        <f t="shared" si="41"/>
        <v>9309</v>
      </c>
      <c r="AY28" s="137">
        <f t="shared" si="41"/>
        <v>8961</v>
      </c>
      <c r="AZ28" s="137">
        <f t="shared" si="41"/>
        <v>9657</v>
      </c>
      <c r="BA28" s="137">
        <f t="shared" si="41"/>
        <v>9657</v>
      </c>
      <c r="BB28" s="137">
        <f t="shared" si="41"/>
        <v>9657</v>
      </c>
      <c r="BC28" s="137">
        <f t="shared" si="41"/>
        <v>9657</v>
      </c>
      <c r="BD28" s="137">
        <f t="shared" si="41"/>
        <v>9657</v>
      </c>
      <c r="BE28" s="137">
        <f t="shared" si="41"/>
        <v>11049</v>
      </c>
      <c r="BF28" s="137">
        <f t="shared" si="41"/>
        <v>10875</v>
      </c>
      <c r="BG28" s="137">
        <f t="shared" si="41"/>
        <v>8961</v>
      </c>
      <c r="BH28" s="137">
        <f t="shared" si="41"/>
        <v>9657</v>
      </c>
      <c r="BI28" s="137">
        <f t="shared" si="41"/>
        <v>9657</v>
      </c>
      <c r="BJ28" s="137">
        <f t="shared" si="41"/>
        <v>9657</v>
      </c>
      <c r="BK28" s="137">
        <f t="shared" si="41"/>
        <v>9657</v>
      </c>
      <c r="BL28" s="137">
        <f t="shared" si="41"/>
        <v>9657</v>
      </c>
      <c r="BM28" s="137">
        <f t="shared" si="41"/>
        <v>9657</v>
      </c>
      <c r="BN28" s="137">
        <f t="shared" si="41"/>
        <v>9657</v>
      </c>
      <c r="BO28" s="137">
        <f t="shared" si="41"/>
        <v>9657</v>
      </c>
      <c r="BP28" s="137">
        <f t="shared" si="41"/>
        <v>9657</v>
      </c>
      <c r="BQ28" s="137">
        <f t="shared" si="41"/>
        <v>8787</v>
      </c>
      <c r="BR28" s="137">
        <f t="shared" si="41"/>
        <v>8787</v>
      </c>
      <c r="BS28" s="137">
        <f t="shared" si="41"/>
        <v>9657</v>
      </c>
      <c r="BT28" s="137">
        <f t="shared" si="41"/>
        <v>8787</v>
      </c>
      <c r="BU28" s="137">
        <f t="shared" si="41"/>
        <v>8787</v>
      </c>
      <c r="BV28" s="137">
        <f t="shared" si="41"/>
        <v>10527</v>
      </c>
      <c r="BW28" s="137">
        <f t="shared" si="41"/>
        <v>8787</v>
      </c>
      <c r="BX28" s="137">
        <f t="shared" si="41"/>
        <v>8787</v>
      </c>
      <c r="BY28" s="137">
        <f t="shared" si="41"/>
        <v>8787</v>
      </c>
      <c r="BZ28" s="137">
        <f t="shared" si="41"/>
        <v>8961</v>
      </c>
      <c r="CA28" s="137">
        <f t="shared" si="41"/>
        <v>8787</v>
      </c>
      <c r="CB28" s="137">
        <f t="shared" si="41"/>
        <v>8961</v>
      </c>
      <c r="CC28" s="137">
        <f t="shared" si="41"/>
        <v>8787</v>
      </c>
      <c r="CD28" s="137">
        <f t="shared" si="41"/>
        <v>8961</v>
      </c>
      <c r="CE28" s="137">
        <f t="shared" si="41"/>
        <v>8787</v>
      </c>
      <c r="CF28" s="137">
        <f t="shared" si="41"/>
        <v>8787</v>
      </c>
      <c r="CG28" s="137">
        <f t="shared" si="41"/>
        <v>8439</v>
      </c>
      <c r="CH28" s="137">
        <f t="shared" si="41"/>
        <v>7395</v>
      </c>
      <c r="CI28" s="137">
        <f t="shared" si="41"/>
        <v>7569</v>
      </c>
      <c r="CJ28" s="137">
        <f t="shared" si="41"/>
        <v>7395</v>
      </c>
      <c r="CK28" s="137">
        <f t="shared" si="41"/>
        <v>7569</v>
      </c>
      <c r="CL28" s="137">
        <f t="shared" si="41"/>
        <v>7395</v>
      </c>
      <c r="CM28" s="137">
        <f t="shared" si="41"/>
        <v>7569</v>
      </c>
      <c r="CN28" s="137">
        <f t="shared" si="41"/>
        <v>7395</v>
      </c>
      <c r="CO28" s="137">
        <f t="shared" si="41"/>
        <v>7569</v>
      </c>
      <c r="CP28" s="137">
        <f t="shared" si="41"/>
        <v>7395</v>
      </c>
      <c r="CQ28" s="137">
        <f t="shared" si="41"/>
        <v>7395</v>
      </c>
      <c r="CR28" s="137">
        <f t="shared" si="41"/>
        <v>7569</v>
      </c>
      <c r="CS28" s="137">
        <f t="shared" si="41"/>
        <v>8787</v>
      </c>
      <c r="CT28" s="137">
        <f t="shared" si="41"/>
        <v>8961</v>
      </c>
      <c r="CU28" s="137">
        <f t="shared" si="41"/>
        <v>8787</v>
      </c>
    </row>
    <row r="29" spans="1:9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row>
    <row r="30" spans="1:99" x14ac:dyDescent="0.2">
      <c r="A30" s="16">
        <v>1</v>
      </c>
      <c r="B30" s="137" t="e">
        <f t="shared" ref="B30" si="42">ROUNDUP(B16*0.87,)</f>
        <v>#REF!</v>
      </c>
      <c r="C30" s="137" t="e">
        <f t="shared" ref="C30:E30" si="43">ROUNDUP(C16*0.87,)</f>
        <v>#REF!</v>
      </c>
      <c r="D30" s="137" t="e">
        <f t="shared" si="43"/>
        <v>#REF!</v>
      </c>
      <c r="E30" s="137" t="e">
        <f t="shared" si="43"/>
        <v>#REF!</v>
      </c>
      <c r="F30" s="137" t="e">
        <f t="shared" ref="F30:AQ30" si="44">ROUNDUP(F16*0.87,)</f>
        <v>#REF!</v>
      </c>
      <c r="G30" s="137" t="e">
        <f t="shared" ref="G30:J30" si="45">ROUNDUP(G16*0.87,)</f>
        <v>#REF!</v>
      </c>
      <c r="H30" s="137" t="e">
        <f t="shared" si="45"/>
        <v>#REF!</v>
      </c>
      <c r="I30" s="137" t="e">
        <f t="shared" si="45"/>
        <v>#REF!</v>
      </c>
      <c r="J30" s="137" t="e">
        <f t="shared" si="45"/>
        <v>#REF!</v>
      </c>
      <c r="K30" s="137" t="e">
        <f t="shared" si="44"/>
        <v>#REF!</v>
      </c>
      <c r="L30" s="137" t="e">
        <f t="shared" si="44"/>
        <v>#REF!</v>
      </c>
      <c r="M30" s="137" t="e">
        <f t="shared" si="44"/>
        <v>#REF!</v>
      </c>
      <c r="N30" s="137" t="e">
        <f t="shared" si="44"/>
        <v>#REF!</v>
      </c>
      <c r="O30" s="137" t="e">
        <f t="shared" si="44"/>
        <v>#REF!</v>
      </c>
      <c r="P30" s="137" t="e">
        <f t="shared" si="44"/>
        <v>#REF!</v>
      </c>
      <c r="Q30" s="137" t="e">
        <f t="shared" si="44"/>
        <v>#REF!</v>
      </c>
      <c r="R30" s="137" t="e">
        <f t="shared" si="44"/>
        <v>#REF!</v>
      </c>
      <c r="S30" s="137" t="e">
        <f t="shared" si="44"/>
        <v>#REF!</v>
      </c>
      <c r="T30" s="137" t="e">
        <f t="shared" si="44"/>
        <v>#REF!</v>
      </c>
      <c r="U30" s="137" t="e">
        <f t="shared" si="44"/>
        <v>#REF!</v>
      </c>
      <c r="V30" s="137" t="e">
        <f t="shared" si="44"/>
        <v>#REF!</v>
      </c>
      <c r="W30" s="137" t="e">
        <f t="shared" si="44"/>
        <v>#REF!</v>
      </c>
      <c r="X30" s="137" t="e">
        <f t="shared" si="44"/>
        <v>#REF!</v>
      </c>
      <c r="Y30" s="137" t="e">
        <f t="shared" si="44"/>
        <v>#REF!</v>
      </c>
      <c r="Z30" s="137" t="e">
        <f t="shared" si="44"/>
        <v>#REF!</v>
      </c>
      <c r="AA30" s="137" t="e">
        <f t="shared" si="44"/>
        <v>#REF!</v>
      </c>
      <c r="AB30" s="137" t="e">
        <f t="shared" si="44"/>
        <v>#REF!</v>
      </c>
      <c r="AC30" s="137" t="e">
        <f t="shared" si="44"/>
        <v>#REF!</v>
      </c>
      <c r="AD30" s="137" t="e">
        <f t="shared" si="44"/>
        <v>#REF!</v>
      </c>
      <c r="AE30" s="137" t="e">
        <f t="shared" si="44"/>
        <v>#REF!</v>
      </c>
      <c r="AF30" s="137" t="e">
        <f t="shared" si="44"/>
        <v>#REF!</v>
      </c>
      <c r="AG30" s="137" t="e">
        <f t="shared" si="44"/>
        <v>#REF!</v>
      </c>
      <c r="AH30" s="137" t="e">
        <f t="shared" si="44"/>
        <v>#REF!</v>
      </c>
      <c r="AI30" s="137" t="e">
        <f t="shared" si="44"/>
        <v>#REF!</v>
      </c>
      <c r="AJ30" s="137" t="e">
        <f t="shared" si="44"/>
        <v>#REF!</v>
      </c>
      <c r="AK30" s="137" t="e">
        <f t="shared" si="44"/>
        <v>#REF!</v>
      </c>
      <c r="AL30" s="137" t="e">
        <f t="shared" si="44"/>
        <v>#REF!</v>
      </c>
      <c r="AM30" s="137" t="e">
        <f t="shared" si="44"/>
        <v>#REF!</v>
      </c>
      <c r="AN30" s="137" t="e">
        <f t="shared" si="44"/>
        <v>#REF!</v>
      </c>
      <c r="AO30" s="137" t="e">
        <f t="shared" si="44"/>
        <v>#REF!</v>
      </c>
      <c r="AP30" s="137" t="e">
        <f t="shared" si="44"/>
        <v>#REF!</v>
      </c>
      <c r="AQ30" s="137" t="e">
        <f t="shared" si="44"/>
        <v>#REF!</v>
      </c>
      <c r="AR30" s="137" t="e">
        <f t="shared" ref="AR30:AU30" si="46">ROUNDUP(AR16*0.87,)</f>
        <v>#REF!</v>
      </c>
      <c r="AS30" s="137" t="e">
        <f t="shared" si="46"/>
        <v>#REF!</v>
      </c>
      <c r="AT30" s="137" t="e">
        <f t="shared" si="46"/>
        <v>#REF!</v>
      </c>
      <c r="AU30" s="137" t="e">
        <f t="shared" si="46"/>
        <v>#REF!</v>
      </c>
      <c r="AV30" s="137">
        <f t="shared" ref="AV30" si="47">ROUNDUP(AV16*0.87,)</f>
        <v>14877</v>
      </c>
      <c r="AW30" s="137">
        <f t="shared" ref="AW30:CU30" si="48">ROUNDUP(AW16*0.87,)</f>
        <v>10614</v>
      </c>
      <c r="AX30" s="137">
        <f t="shared" si="48"/>
        <v>10614</v>
      </c>
      <c r="AY30" s="137">
        <f t="shared" si="48"/>
        <v>10266</v>
      </c>
      <c r="AZ30" s="137">
        <f t="shared" si="48"/>
        <v>10962</v>
      </c>
      <c r="BA30" s="137">
        <f t="shared" si="48"/>
        <v>10962</v>
      </c>
      <c r="BB30" s="137">
        <f t="shared" si="48"/>
        <v>10962</v>
      </c>
      <c r="BC30" s="137">
        <f t="shared" si="48"/>
        <v>10962</v>
      </c>
      <c r="BD30" s="137">
        <f t="shared" si="48"/>
        <v>10962</v>
      </c>
      <c r="BE30" s="137">
        <f t="shared" si="48"/>
        <v>12354</v>
      </c>
      <c r="BF30" s="137">
        <f t="shared" si="48"/>
        <v>12180</v>
      </c>
      <c r="BG30" s="137">
        <f t="shared" si="48"/>
        <v>10266</v>
      </c>
      <c r="BH30" s="137">
        <f t="shared" si="48"/>
        <v>10962</v>
      </c>
      <c r="BI30" s="137">
        <f t="shared" si="48"/>
        <v>10962</v>
      </c>
      <c r="BJ30" s="137">
        <f t="shared" si="48"/>
        <v>10962</v>
      </c>
      <c r="BK30" s="137">
        <f t="shared" si="48"/>
        <v>10962</v>
      </c>
      <c r="BL30" s="137">
        <f t="shared" si="48"/>
        <v>10962</v>
      </c>
      <c r="BM30" s="137">
        <f t="shared" si="48"/>
        <v>10962</v>
      </c>
      <c r="BN30" s="137">
        <f t="shared" si="48"/>
        <v>10962</v>
      </c>
      <c r="BO30" s="137">
        <f t="shared" si="48"/>
        <v>10962</v>
      </c>
      <c r="BP30" s="137">
        <f t="shared" si="48"/>
        <v>10962</v>
      </c>
      <c r="BQ30" s="137">
        <f t="shared" si="48"/>
        <v>10092</v>
      </c>
      <c r="BR30" s="137">
        <f t="shared" si="48"/>
        <v>10092</v>
      </c>
      <c r="BS30" s="137">
        <f t="shared" si="48"/>
        <v>10962</v>
      </c>
      <c r="BT30" s="137">
        <f t="shared" si="48"/>
        <v>10092</v>
      </c>
      <c r="BU30" s="137">
        <f t="shared" si="48"/>
        <v>10092</v>
      </c>
      <c r="BV30" s="137">
        <f t="shared" si="48"/>
        <v>11832</v>
      </c>
      <c r="BW30" s="137">
        <f t="shared" si="48"/>
        <v>10092</v>
      </c>
      <c r="BX30" s="137">
        <f t="shared" si="48"/>
        <v>10092</v>
      </c>
      <c r="BY30" s="137">
        <f t="shared" si="48"/>
        <v>10092</v>
      </c>
      <c r="BZ30" s="137">
        <f t="shared" si="48"/>
        <v>10266</v>
      </c>
      <c r="CA30" s="137">
        <f t="shared" si="48"/>
        <v>10092</v>
      </c>
      <c r="CB30" s="137">
        <f t="shared" si="48"/>
        <v>10266</v>
      </c>
      <c r="CC30" s="137">
        <f t="shared" si="48"/>
        <v>10092</v>
      </c>
      <c r="CD30" s="137">
        <f t="shared" si="48"/>
        <v>10266</v>
      </c>
      <c r="CE30" s="137">
        <f t="shared" si="48"/>
        <v>10092</v>
      </c>
      <c r="CF30" s="137">
        <f t="shared" si="48"/>
        <v>10092</v>
      </c>
      <c r="CG30" s="137">
        <f t="shared" si="48"/>
        <v>9744</v>
      </c>
      <c r="CH30" s="137">
        <f t="shared" si="48"/>
        <v>8700</v>
      </c>
      <c r="CI30" s="137">
        <f t="shared" si="48"/>
        <v>8874</v>
      </c>
      <c r="CJ30" s="137">
        <f t="shared" si="48"/>
        <v>8700</v>
      </c>
      <c r="CK30" s="137">
        <f t="shared" si="48"/>
        <v>8874</v>
      </c>
      <c r="CL30" s="137">
        <f t="shared" si="48"/>
        <v>8700</v>
      </c>
      <c r="CM30" s="137">
        <f t="shared" si="48"/>
        <v>8874</v>
      </c>
      <c r="CN30" s="137">
        <f t="shared" si="48"/>
        <v>8700</v>
      </c>
      <c r="CO30" s="137">
        <f t="shared" si="48"/>
        <v>8874</v>
      </c>
      <c r="CP30" s="137">
        <f t="shared" si="48"/>
        <v>8700</v>
      </c>
      <c r="CQ30" s="137">
        <f t="shared" si="48"/>
        <v>8700</v>
      </c>
      <c r="CR30" s="137">
        <f t="shared" si="48"/>
        <v>8874</v>
      </c>
      <c r="CS30" s="137">
        <f t="shared" si="48"/>
        <v>10092</v>
      </c>
      <c r="CT30" s="137">
        <f t="shared" si="48"/>
        <v>10266</v>
      </c>
      <c r="CU30" s="137">
        <f t="shared" si="48"/>
        <v>10092</v>
      </c>
    </row>
    <row r="31" spans="1:99" x14ac:dyDescent="0.2">
      <c r="A31" s="1"/>
    </row>
    <row r="32" spans="1:9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159" customFormat="1" thickBot="1" x14ac:dyDescent="0.25">
      <c r="A40" s="123" t="s">
        <v>108</v>
      </c>
    </row>
    <row r="41" spans="1:1" s="159" customFormat="1" ht="12" x14ac:dyDescent="0.2">
      <c r="A41" s="140"/>
    </row>
  </sheetData>
  <pageMargins left="0.7" right="0.7" top="0.75" bottom="0.75" header="0.3" footer="0.3"/>
  <pageSetup paperSize="9" orientation="portrait" horizontalDpi="4294967295" verticalDpi="4294967295"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41"/>
  <sheetViews>
    <sheetView topLeftCell="A19" zoomScaleNormal="100" workbookViewId="0">
      <pane xSplit="1" topLeftCell="AV1" activePane="topRight" state="frozen"/>
      <selection activeCell="C42" sqref="C42"/>
      <selection pane="topRight" activeCell="C42" sqref="C42"/>
    </sheetView>
  </sheetViews>
  <sheetFormatPr defaultColWidth="8.7109375" defaultRowHeight="12.75" x14ac:dyDescent="0.2"/>
  <cols>
    <col min="1" max="1" width="82.85546875" style="7" customWidth="1"/>
    <col min="2" max="6" width="10.42578125" style="7" hidden="1" customWidth="1"/>
    <col min="7" max="8" width="0" style="7" hidden="1" customWidth="1"/>
    <col min="9" max="9" width="10.42578125" style="7" hidden="1" customWidth="1"/>
    <col min="10" max="47" width="9.85546875" style="7" hidden="1" customWidth="1"/>
    <col min="48" max="55" width="9.85546875" style="7" customWidth="1"/>
    <col min="56" max="57" width="11.140625" style="7" customWidth="1"/>
    <col min="58" max="61" width="10.42578125" style="7" customWidth="1"/>
    <col min="62" max="66" width="9.85546875" style="7" customWidth="1"/>
    <col min="67" max="99" width="9.85546875" style="7" bestFit="1" customWidth="1"/>
    <col min="100" max="16384" width="8.7109375" style="7"/>
  </cols>
  <sheetData>
    <row r="1" spans="1:99" x14ac:dyDescent="0.2">
      <c r="A1" s="9" t="s">
        <v>175</v>
      </c>
    </row>
    <row r="2" spans="1:99" x14ac:dyDescent="0.2">
      <c r="A2" s="14" t="s">
        <v>15</v>
      </c>
    </row>
    <row r="3" spans="1:99" x14ac:dyDescent="0.2">
      <c r="A3" s="1"/>
    </row>
    <row r="4" spans="1:99" x14ac:dyDescent="0.2">
      <c r="A4" s="95" t="s">
        <v>1</v>
      </c>
    </row>
    <row r="5" spans="1:99"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f>'C завтраками| Bed and breakfast'!B5</f>
        <v>45847</v>
      </c>
      <c r="AW5" s="129">
        <f>'C завтраками| Bed and breakfast'!C5</f>
        <v>45849</v>
      </c>
      <c r="AX5" s="129">
        <f>'C завтраками| Bed and breakfast'!D5</f>
        <v>45851</v>
      </c>
      <c r="AY5" s="46">
        <f>'C завтраками| Bed and breakfast'!E5</f>
        <v>45852</v>
      </c>
      <c r="AZ5" s="46">
        <f>'C завтраками| Bed and breakfast'!F5</f>
        <v>45854</v>
      </c>
      <c r="BA5" s="46">
        <f>'C завтраками| Bed and breakfast'!G5</f>
        <v>45856</v>
      </c>
      <c r="BB5" s="46">
        <f>'C завтраками| Bed and breakfast'!H5</f>
        <v>45858</v>
      </c>
      <c r="BC5" s="46">
        <f>'C завтраками| Bed and breakfast'!I5</f>
        <v>45860</v>
      </c>
      <c r="BD5" s="46">
        <f>'C завтраками| Bed and breakfast'!J5</f>
        <v>45862</v>
      </c>
      <c r="BE5" s="46">
        <f>'C завтраками| Bed and breakfast'!K5</f>
        <v>45863</v>
      </c>
      <c r="BF5" s="46">
        <f>'C завтраками| Bed and breakfast'!L5</f>
        <v>45865</v>
      </c>
      <c r="BG5" s="46">
        <f>'C завтраками| Bed and breakfast'!M5</f>
        <v>45867</v>
      </c>
      <c r="BH5" s="46">
        <f>'C завтраками| Bed and breakfast'!N5</f>
        <v>45870</v>
      </c>
      <c r="BI5" s="46">
        <f>'C завтраками| Bed and breakfast'!O5</f>
        <v>45872</v>
      </c>
      <c r="BJ5" s="46">
        <f>'C завтраками| Bed and breakfast'!P5</f>
        <v>45877</v>
      </c>
      <c r="BK5" s="46">
        <f>'C завтраками| Bed and breakfast'!Q5</f>
        <v>45879</v>
      </c>
      <c r="BL5" s="46">
        <f>'C завтраками| Bed and breakfast'!R5</f>
        <v>45882</v>
      </c>
      <c r="BM5" s="46">
        <f>'C завтраками| Bed and breakfast'!S5</f>
        <v>45884</v>
      </c>
      <c r="BN5" s="46">
        <f>'C завтраками| Bed and breakfast'!T5</f>
        <v>45886</v>
      </c>
      <c r="BO5" s="46">
        <f>'C завтраками| Bed and breakfast'!U5</f>
        <v>45890</v>
      </c>
      <c r="BP5" s="129">
        <f>'C завтраками| Bed and breakfast'!V5</f>
        <v>45891</v>
      </c>
      <c r="BQ5" s="129">
        <f>'C завтраками| Bed and breakfast'!W5</f>
        <v>45893</v>
      </c>
      <c r="BR5" s="129">
        <f>'C завтраками| Bed and breakfast'!X5</f>
        <v>45901</v>
      </c>
      <c r="BS5" s="129">
        <f>'C завтраками| Bed and breakfast'!Y5</f>
        <v>45905</v>
      </c>
      <c r="BT5" s="129">
        <f>'C завтраками| Bed and breakfast'!Z5</f>
        <v>45907</v>
      </c>
      <c r="BU5" s="129">
        <f>'C завтраками| Bed and breakfast'!AA5</f>
        <v>45909</v>
      </c>
      <c r="BV5" s="129">
        <f>'C завтраками| Bed and breakfast'!AB5</f>
        <v>45913</v>
      </c>
      <c r="BW5" s="129">
        <f>'C завтраками| Bed and breakfast'!AC5</f>
        <v>45926</v>
      </c>
      <c r="BX5" s="129">
        <f>'C завтраками| Bed and breakfast'!AD5</f>
        <v>45928</v>
      </c>
      <c r="BY5" s="129">
        <f>'C завтраками| Bed and breakfast'!AE5</f>
        <v>45931</v>
      </c>
      <c r="BZ5" s="129">
        <f>'C завтраками| Bed and breakfast'!AF5</f>
        <v>45933</v>
      </c>
      <c r="CA5" s="129">
        <f>'C завтраками| Bed and breakfast'!AG5</f>
        <v>45935</v>
      </c>
      <c r="CB5" s="129">
        <f>'C завтраками| Bed and breakfast'!AH5</f>
        <v>45940</v>
      </c>
      <c r="CC5" s="129">
        <f>'C завтраками| Bed and breakfast'!AI5</f>
        <v>45942</v>
      </c>
      <c r="CD5" s="129">
        <f>'C завтраками| Bed and breakfast'!AJ5</f>
        <v>45947</v>
      </c>
      <c r="CE5" s="129">
        <f>'C завтраками| Bed and breakfast'!AK5</f>
        <v>45949</v>
      </c>
      <c r="CF5" s="129">
        <f>'C завтраками| Bed and breakfast'!AL5</f>
        <v>45962</v>
      </c>
      <c r="CG5" s="129">
        <f>'C завтраками| Bed and breakfast'!AM5</f>
        <v>45965</v>
      </c>
      <c r="CH5" s="129">
        <f>'C завтраками| Bed and breakfast'!AN5</f>
        <v>45966</v>
      </c>
      <c r="CI5" s="129">
        <f>'C завтраками| Bed and breakfast'!AO5</f>
        <v>45968</v>
      </c>
      <c r="CJ5" s="129">
        <f>'C завтраками| Bed and breakfast'!AP5</f>
        <v>45970</v>
      </c>
      <c r="CK5" s="129">
        <f>'C завтраками| Bed and breakfast'!AQ5</f>
        <v>45975</v>
      </c>
      <c r="CL5" s="129">
        <f>'C завтраками| Bed and breakfast'!AR5</f>
        <v>45977</v>
      </c>
      <c r="CM5" s="129">
        <f>'C завтраками| Bed and breakfast'!AS5</f>
        <v>45982</v>
      </c>
      <c r="CN5" s="129">
        <f>'C завтраками| Bed and breakfast'!AT5</f>
        <v>45984</v>
      </c>
      <c r="CO5" s="129">
        <f>'C завтраками| Bed and breakfast'!AU5</f>
        <v>45989</v>
      </c>
      <c r="CP5" s="129">
        <f>'C завтраками| Bed and breakfast'!AV5</f>
        <v>45991</v>
      </c>
      <c r="CQ5" s="129">
        <f>'C завтраками| Bed and breakfast'!AW5</f>
        <v>45992</v>
      </c>
      <c r="CR5" s="129">
        <f>'C завтраками| Bed and breakfast'!AX5</f>
        <v>45996</v>
      </c>
      <c r="CS5" s="129">
        <f>'C завтраками| Bed and breakfast'!AY5</f>
        <v>46003</v>
      </c>
      <c r="CT5" s="129">
        <f>'C завтраками| Bed and breakfast'!AZ5</f>
        <v>46010</v>
      </c>
      <c r="CU5" s="129">
        <f>'C завтраками| Bed and breakfast'!BA5</f>
        <v>46012</v>
      </c>
    </row>
    <row r="6" spans="1:99"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f>'C завтраками| Bed and breakfast'!B6</f>
        <v>45848</v>
      </c>
      <c r="AW6" s="129">
        <f>'C завтраками| Bed and breakfast'!C6</f>
        <v>45850</v>
      </c>
      <c r="AX6" s="129">
        <f>'C завтраками| Bed and breakfast'!D6</f>
        <v>45851</v>
      </c>
      <c r="AY6" s="46">
        <f>'C завтраками| Bed and breakfast'!E6</f>
        <v>45853</v>
      </c>
      <c r="AZ6" s="46">
        <f>'C завтраками| Bed and breakfast'!F6</f>
        <v>45855</v>
      </c>
      <c r="BA6" s="46">
        <f>'C завтраками| Bed and breakfast'!G6</f>
        <v>45857</v>
      </c>
      <c r="BB6" s="46">
        <f>'C завтраками| Bed and breakfast'!H6</f>
        <v>45859</v>
      </c>
      <c r="BC6" s="46">
        <f>'C завтраками| Bed and breakfast'!I6</f>
        <v>45861</v>
      </c>
      <c r="BD6" s="46">
        <f>'C завтраками| Bed and breakfast'!J6</f>
        <v>45862</v>
      </c>
      <c r="BE6" s="46">
        <f>'C завтраками| Bed and breakfast'!K6</f>
        <v>45864</v>
      </c>
      <c r="BF6" s="46">
        <f>'C завтраками| Bed and breakfast'!L6</f>
        <v>45866</v>
      </c>
      <c r="BG6" s="46">
        <f>'C завтраками| Bed and breakfast'!M6</f>
        <v>45869</v>
      </c>
      <c r="BH6" s="46">
        <f>'C завтраками| Bed and breakfast'!N6</f>
        <v>45871</v>
      </c>
      <c r="BI6" s="46">
        <f>'C завтраками| Bed and breakfast'!O6</f>
        <v>45876</v>
      </c>
      <c r="BJ6" s="46">
        <f>'C завтраками| Bed and breakfast'!P6</f>
        <v>45878</v>
      </c>
      <c r="BK6" s="46">
        <f>'C завтраками| Bed and breakfast'!Q6</f>
        <v>45881</v>
      </c>
      <c r="BL6" s="46">
        <f>'C завтраками| Bed and breakfast'!R6</f>
        <v>45883</v>
      </c>
      <c r="BM6" s="46">
        <f>'C завтраками| Bed and breakfast'!S6</f>
        <v>45885</v>
      </c>
      <c r="BN6" s="46">
        <f>'C завтраками| Bed and breakfast'!T6</f>
        <v>45889</v>
      </c>
      <c r="BO6" s="46">
        <f>'C завтраками| Bed and breakfast'!U6</f>
        <v>45890</v>
      </c>
      <c r="BP6" s="129">
        <f>'C завтраками| Bed and breakfast'!V6</f>
        <v>45892</v>
      </c>
      <c r="BQ6" s="129">
        <f>'C завтраками| Bed and breakfast'!W6</f>
        <v>45900</v>
      </c>
      <c r="BR6" s="129">
        <f>'C завтраками| Bed and breakfast'!X6</f>
        <v>45904</v>
      </c>
      <c r="BS6" s="129">
        <f>'C завтраками| Bed and breakfast'!Y6</f>
        <v>45906</v>
      </c>
      <c r="BT6" s="129">
        <f>'C завтраками| Bed and breakfast'!Z6</f>
        <v>45908</v>
      </c>
      <c r="BU6" s="129">
        <f>'C завтраками| Bed and breakfast'!AA6</f>
        <v>45912</v>
      </c>
      <c r="BV6" s="129">
        <f>'C завтраками| Bed and breakfast'!AB6</f>
        <v>45925</v>
      </c>
      <c r="BW6" s="129">
        <f>'C завтраками| Bed and breakfast'!AC6</f>
        <v>45927</v>
      </c>
      <c r="BX6" s="129">
        <f>'C завтраками| Bed and breakfast'!AD6</f>
        <v>45930</v>
      </c>
      <c r="BY6" s="129">
        <f>'C завтраками| Bed and breakfast'!AE6</f>
        <v>45932</v>
      </c>
      <c r="BZ6" s="129">
        <f>'C завтраками| Bed and breakfast'!AF6</f>
        <v>45934</v>
      </c>
      <c r="CA6" s="129">
        <f>'C завтраками| Bed and breakfast'!AG6</f>
        <v>45939</v>
      </c>
      <c r="CB6" s="129">
        <f>'C завтраками| Bed and breakfast'!AH6</f>
        <v>45941</v>
      </c>
      <c r="CC6" s="129">
        <f>'C завтраками| Bed and breakfast'!AI6</f>
        <v>45946</v>
      </c>
      <c r="CD6" s="129">
        <f>'C завтраками| Bed and breakfast'!AJ6</f>
        <v>45948</v>
      </c>
      <c r="CE6" s="129">
        <f>'C завтраками| Bed and breakfast'!AK6</f>
        <v>45961</v>
      </c>
      <c r="CF6" s="129">
        <f>'C завтраками| Bed and breakfast'!AL6</f>
        <v>45964</v>
      </c>
      <c r="CG6" s="129">
        <f>'C завтраками| Bed and breakfast'!AM6</f>
        <v>45965</v>
      </c>
      <c r="CH6" s="129">
        <f>'C завтраками| Bed and breakfast'!AN6</f>
        <v>45967</v>
      </c>
      <c r="CI6" s="129">
        <f>'C завтраками| Bed and breakfast'!AO6</f>
        <v>45969</v>
      </c>
      <c r="CJ6" s="129">
        <f>'C завтраками| Bed and breakfast'!AP6</f>
        <v>45974</v>
      </c>
      <c r="CK6" s="129">
        <f>'C завтраками| Bed and breakfast'!AQ6</f>
        <v>45976</v>
      </c>
      <c r="CL6" s="129">
        <f>'C завтраками| Bed and breakfast'!AR6</f>
        <v>45981</v>
      </c>
      <c r="CM6" s="129">
        <f>'C завтраками| Bed and breakfast'!AS6</f>
        <v>45983</v>
      </c>
      <c r="CN6" s="129">
        <f>'C завтраками| Bed and breakfast'!AT6</f>
        <v>45988</v>
      </c>
      <c r="CO6" s="129">
        <f>'C завтраками| Bed and breakfast'!AU6</f>
        <v>45990</v>
      </c>
      <c r="CP6" s="129">
        <f>'C завтраками| Bed and breakfast'!AV6</f>
        <v>45991</v>
      </c>
      <c r="CQ6" s="129">
        <f>'C завтраками| Bed and breakfast'!AW6</f>
        <v>45995</v>
      </c>
      <c r="CR6" s="129">
        <f>'C завтраками| Bed and breakfast'!AX6</f>
        <v>46002</v>
      </c>
      <c r="CS6" s="129">
        <f>'C завтраками| Bed and breakfast'!AY6</f>
        <v>46009</v>
      </c>
      <c r="CT6" s="129">
        <f>'C завтраками| Bed and breakfast'!AZ6</f>
        <v>46011</v>
      </c>
      <c r="CU6" s="129">
        <f>'C завтраками| Bed and breakfast'!BA6</f>
        <v>46016</v>
      </c>
    </row>
    <row r="7" spans="1:99" x14ac:dyDescent="0.2">
      <c r="A7" s="16" t="s">
        <v>11</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row>
    <row r="8" spans="1:99"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t="e">
        <f>'C завтраками| Bed and breakfast'!#REF!-1250</f>
        <v>#REF!</v>
      </c>
      <c r="W8" s="134" t="e">
        <f>'C завтраками| Bed and breakfast'!#REF!-1250</f>
        <v>#REF!</v>
      </c>
      <c r="X8" s="134" t="e">
        <f>'C завтраками| Bed and breakfast'!#REF!-1250</f>
        <v>#REF!</v>
      </c>
      <c r="Y8" s="134" t="e">
        <f>'C завтраками| Bed and breakfast'!#REF!-1250</f>
        <v>#REF!</v>
      </c>
      <c r="Z8" s="134" t="e">
        <f>'C завтраками| Bed and breakfast'!#REF!-1250</f>
        <v>#REF!</v>
      </c>
      <c r="AA8" s="134" t="e">
        <f>'C завтраками| Bed and breakfast'!#REF!-1250</f>
        <v>#REF!</v>
      </c>
      <c r="AB8" s="134" t="e">
        <f>'C завтраками| Bed and breakfast'!#REF!-1250</f>
        <v>#REF!</v>
      </c>
      <c r="AC8" s="134" t="e">
        <f>'C завтраками| Bed and breakfast'!#REF!-1250</f>
        <v>#REF!</v>
      </c>
      <c r="AD8" s="134" t="e">
        <f>'C завтраками| Bed and breakfast'!#REF!-1250</f>
        <v>#REF!</v>
      </c>
      <c r="AE8" s="134" t="e">
        <f>'C завтраками| Bed and breakfast'!#REF!-1250</f>
        <v>#REF!</v>
      </c>
      <c r="AF8" s="134" t="e">
        <f>'C завтраками| Bed and breakfast'!#REF!-1250</f>
        <v>#REF!</v>
      </c>
      <c r="AG8" s="134" t="e">
        <f>'C завтраками| Bed and breakfast'!#REF!-1250</f>
        <v>#REF!</v>
      </c>
      <c r="AH8" s="134" t="e">
        <f>'C завтраками| Bed and breakfast'!#REF!-1250</f>
        <v>#REF!</v>
      </c>
      <c r="AI8" s="134" t="e">
        <f>'C завтраками| Bed and breakfast'!#REF!-1250</f>
        <v>#REF!</v>
      </c>
      <c r="AJ8" s="134" t="e">
        <f>'C завтраками| Bed and breakfast'!#REF!-1250</f>
        <v>#REF!</v>
      </c>
      <c r="AK8" s="134" t="e">
        <f>'C завтраками| Bed and breakfast'!#REF!-1250</f>
        <v>#REF!</v>
      </c>
      <c r="AL8" s="134" t="e">
        <f>'C завтраками| Bed and breakfast'!#REF!-1250</f>
        <v>#REF!</v>
      </c>
      <c r="AM8" s="134" t="e">
        <f>'C завтраками| Bed and breakfast'!#REF!-1250</f>
        <v>#REF!</v>
      </c>
      <c r="AN8" s="134" t="e">
        <f>'C завтраками| Bed and breakfast'!#REF!-1250</f>
        <v>#REF!</v>
      </c>
      <c r="AO8" s="134" t="e">
        <f>'C завтраками| Bed and breakfast'!#REF!-1250</f>
        <v>#REF!</v>
      </c>
      <c r="AP8" s="134" t="e">
        <f>'C завтраками| Bed and breakfast'!#REF!-1250</f>
        <v>#REF!</v>
      </c>
      <c r="AQ8" s="134" t="e">
        <f>'C завтраками| Bed and breakfast'!#REF!-1250</f>
        <v>#REF!</v>
      </c>
      <c r="AR8" s="134" t="e">
        <f>'C завтраками| Bed and breakfast'!#REF!-1250</f>
        <v>#REF!</v>
      </c>
      <c r="AS8" s="134" t="e">
        <f>'C завтраками| Bed and breakfast'!#REF!-1250</f>
        <v>#REF!</v>
      </c>
      <c r="AT8" s="134" t="e">
        <f>'C завтраками| Bed and breakfast'!#REF!-1250</f>
        <v>#REF!</v>
      </c>
      <c r="AU8" s="134" t="e">
        <f>'C завтраками| Bed and breakfast'!#REF!-1250</f>
        <v>#REF!</v>
      </c>
      <c r="AV8" s="134">
        <f>'C завтраками| Bed and breakfast'!B8-1400</f>
        <v>10000</v>
      </c>
      <c r="AW8" s="134">
        <f>'C завтраками| Bed and breakfast'!C8-1400</f>
        <v>6200</v>
      </c>
      <c r="AX8" s="134">
        <f>'C завтраками| Bed and breakfast'!D8-1400</f>
        <v>6200</v>
      </c>
      <c r="AY8" s="134">
        <f>'C завтраками| Bed and breakfast'!E8-1400</f>
        <v>5800</v>
      </c>
      <c r="AZ8" s="134">
        <f>'C завтраками| Bed and breakfast'!F8-1400</f>
        <v>6600</v>
      </c>
      <c r="BA8" s="134">
        <f>'C завтраками| Bed and breakfast'!G8-1400</f>
        <v>6600</v>
      </c>
      <c r="BB8" s="134">
        <f>'C завтраками| Bed and breakfast'!H8-1400</f>
        <v>6600</v>
      </c>
      <c r="BC8" s="134">
        <f>'C завтраками| Bed and breakfast'!I8-1400</f>
        <v>6600</v>
      </c>
      <c r="BD8" s="134">
        <f>'C завтраками| Bed and breakfast'!J8-1400</f>
        <v>6600</v>
      </c>
      <c r="BE8" s="134">
        <f>'C завтраками| Bed and breakfast'!K8-1400</f>
        <v>8200</v>
      </c>
      <c r="BF8" s="134">
        <f>'C завтраками| Bed and breakfast'!L8-1400</f>
        <v>8000</v>
      </c>
      <c r="BG8" s="134">
        <f>'C завтраками| Bed and breakfast'!M8-1400</f>
        <v>5800</v>
      </c>
      <c r="BH8" s="134">
        <f>'C завтраками| Bed and breakfast'!N8-1400</f>
        <v>6600</v>
      </c>
      <c r="BI8" s="134">
        <f>'C завтраками| Bed and breakfast'!O8-1400</f>
        <v>6600</v>
      </c>
      <c r="BJ8" s="134">
        <f>'C завтраками| Bed and breakfast'!P8-1400</f>
        <v>6600</v>
      </c>
      <c r="BK8" s="134">
        <f>'C завтраками| Bed and breakfast'!Q8-1400</f>
        <v>6600</v>
      </c>
      <c r="BL8" s="134">
        <f>'C завтраками| Bed and breakfast'!R8-1400</f>
        <v>6600</v>
      </c>
      <c r="BM8" s="134">
        <f>'C завтраками| Bed and breakfast'!S8-1400</f>
        <v>6600</v>
      </c>
      <c r="BN8" s="134">
        <f>'C завтраками| Bed and breakfast'!T8-1400</f>
        <v>6600</v>
      </c>
      <c r="BO8" s="134">
        <f>'C завтраками| Bed and breakfast'!U8-1400</f>
        <v>6600</v>
      </c>
      <c r="BP8" s="134">
        <f>'C завтраками| Bed and breakfast'!V8-1400</f>
        <v>6600</v>
      </c>
      <c r="BQ8" s="134">
        <f>'C завтраками| Bed and breakfast'!W8-1400</f>
        <v>5600</v>
      </c>
      <c r="BR8" s="134">
        <f>'C завтраками| Bed and breakfast'!X8-1400</f>
        <v>5600</v>
      </c>
      <c r="BS8" s="134">
        <f>'C завтраками| Bed and breakfast'!Y8-1400</f>
        <v>6600</v>
      </c>
      <c r="BT8" s="134">
        <f>'C завтраками| Bed and breakfast'!Z8-1400</f>
        <v>5600</v>
      </c>
      <c r="BU8" s="134">
        <f>'C завтраками| Bed and breakfast'!AA8-1400</f>
        <v>5600</v>
      </c>
      <c r="BV8" s="134">
        <f>'C завтраками| Bed and breakfast'!AB8-1400</f>
        <v>7600</v>
      </c>
      <c r="BW8" s="134">
        <f>'C завтраками| Bed and breakfast'!AC8-1400</f>
        <v>5600</v>
      </c>
      <c r="BX8" s="134">
        <f>'C завтраками| Bed and breakfast'!AD8-1400</f>
        <v>5600</v>
      </c>
      <c r="BY8" s="134">
        <f>'C завтраками| Bed and breakfast'!AE8-1400</f>
        <v>5600</v>
      </c>
      <c r="BZ8" s="134">
        <f>'C завтраками| Bed and breakfast'!AF8-1400</f>
        <v>5800</v>
      </c>
      <c r="CA8" s="134">
        <f>'C завтраками| Bed and breakfast'!AG8-1400</f>
        <v>5600</v>
      </c>
      <c r="CB8" s="134">
        <f>'C завтраками| Bed and breakfast'!AH8-1400</f>
        <v>5800</v>
      </c>
      <c r="CC8" s="134">
        <f>'C завтраками| Bed and breakfast'!AI8-1400</f>
        <v>5600</v>
      </c>
      <c r="CD8" s="134">
        <f>'C завтраками| Bed and breakfast'!AJ8-1400</f>
        <v>5800</v>
      </c>
      <c r="CE8" s="134">
        <f>'C завтраками| Bed and breakfast'!AK8-1400</f>
        <v>5600</v>
      </c>
      <c r="CF8" s="134">
        <f>'C завтраками| Bed and breakfast'!AL8-1400</f>
        <v>5600</v>
      </c>
      <c r="CG8" s="134">
        <f>'C завтраками| Bed and breakfast'!AM8-1400</f>
        <v>5200</v>
      </c>
      <c r="CH8" s="134">
        <f>'C завтраками| Bed and breakfast'!AN8-1400</f>
        <v>4000</v>
      </c>
      <c r="CI8" s="134">
        <f>'C завтраками| Bed and breakfast'!AO8-1400</f>
        <v>4200</v>
      </c>
      <c r="CJ8" s="134">
        <f>'C завтраками| Bed and breakfast'!AP8-1400</f>
        <v>4000</v>
      </c>
      <c r="CK8" s="134">
        <f>'C завтраками| Bed and breakfast'!AQ8-1400</f>
        <v>4200</v>
      </c>
      <c r="CL8" s="134">
        <f>'C завтраками| Bed and breakfast'!AR8-1400</f>
        <v>4000</v>
      </c>
      <c r="CM8" s="134">
        <f>'C завтраками| Bed and breakfast'!AS8-1400</f>
        <v>4200</v>
      </c>
      <c r="CN8" s="134">
        <f>'C завтраками| Bed and breakfast'!AT8-1400</f>
        <v>4000</v>
      </c>
      <c r="CO8" s="134">
        <f>'C завтраками| Bed and breakfast'!AU8-1400</f>
        <v>4200</v>
      </c>
      <c r="CP8" s="134">
        <f>'C завтраками| Bed and breakfast'!AV8-1400</f>
        <v>4000</v>
      </c>
      <c r="CQ8" s="134">
        <f>'C завтраками| Bed and breakfast'!AW8-1400</f>
        <v>4000</v>
      </c>
      <c r="CR8" s="134">
        <f>'C завтраками| Bed and breakfast'!AX8-1400</f>
        <v>4200</v>
      </c>
      <c r="CS8" s="134">
        <f>'C завтраками| Bed and breakfast'!AY8-1400</f>
        <v>5600</v>
      </c>
      <c r="CT8" s="134">
        <f>'C завтраками| Bed and breakfast'!AZ8-1400</f>
        <v>5800</v>
      </c>
      <c r="CU8" s="134">
        <f>'C завтраками| Bed and breakfast'!BA8-1400</f>
        <v>5600</v>
      </c>
    </row>
    <row r="9" spans="1:99"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row>
    <row r="10" spans="1:99"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t="e">
        <f>'C завтраками| Bed and breakfast'!#REF!-1250</f>
        <v>#REF!</v>
      </c>
      <c r="W10" s="134" t="e">
        <f>'C завтраками| Bed and breakfast'!#REF!-1250</f>
        <v>#REF!</v>
      </c>
      <c r="X10" s="134" t="e">
        <f>'C завтраками| Bed and breakfast'!#REF!-1250</f>
        <v>#REF!</v>
      </c>
      <c r="Y10" s="134" t="e">
        <f>'C завтраками| Bed and breakfast'!#REF!-1250</f>
        <v>#REF!</v>
      </c>
      <c r="Z10" s="134" t="e">
        <f>'C завтраками| Bed and breakfast'!#REF!-1250</f>
        <v>#REF!</v>
      </c>
      <c r="AA10" s="134" t="e">
        <f>'C завтраками| Bed and breakfast'!#REF!-1250</f>
        <v>#REF!</v>
      </c>
      <c r="AB10" s="134" t="e">
        <f>'C завтраками| Bed and breakfast'!#REF!-1250</f>
        <v>#REF!</v>
      </c>
      <c r="AC10" s="134" t="e">
        <f>'C завтраками| Bed and breakfast'!#REF!-1250</f>
        <v>#REF!</v>
      </c>
      <c r="AD10" s="134" t="e">
        <f>'C завтраками| Bed and breakfast'!#REF!-1250</f>
        <v>#REF!</v>
      </c>
      <c r="AE10" s="134" t="e">
        <f>'C завтраками| Bed and breakfast'!#REF!-1250</f>
        <v>#REF!</v>
      </c>
      <c r="AF10" s="134" t="e">
        <f>'C завтраками| Bed and breakfast'!#REF!-1250</f>
        <v>#REF!</v>
      </c>
      <c r="AG10" s="134" t="e">
        <f>'C завтраками| Bed and breakfast'!#REF!-1250</f>
        <v>#REF!</v>
      </c>
      <c r="AH10" s="134" t="e">
        <f>'C завтраками| Bed and breakfast'!#REF!-1250</f>
        <v>#REF!</v>
      </c>
      <c r="AI10" s="134" t="e">
        <f>'C завтраками| Bed and breakfast'!#REF!-1250</f>
        <v>#REF!</v>
      </c>
      <c r="AJ10" s="134" t="e">
        <f>'C завтраками| Bed and breakfast'!#REF!-1250</f>
        <v>#REF!</v>
      </c>
      <c r="AK10" s="134" t="e">
        <f>'C завтраками| Bed and breakfast'!#REF!-1250</f>
        <v>#REF!</v>
      </c>
      <c r="AL10" s="134" t="e">
        <f>'C завтраками| Bed and breakfast'!#REF!-1250</f>
        <v>#REF!</v>
      </c>
      <c r="AM10" s="134" t="e">
        <f>'C завтраками| Bed and breakfast'!#REF!-1250</f>
        <v>#REF!</v>
      </c>
      <c r="AN10" s="134" t="e">
        <f>'C завтраками| Bed and breakfast'!#REF!-1250</f>
        <v>#REF!</v>
      </c>
      <c r="AO10" s="134" t="e">
        <f>'C завтраками| Bed and breakfast'!#REF!-1250</f>
        <v>#REF!</v>
      </c>
      <c r="AP10" s="134" t="e">
        <f>'C завтраками| Bed and breakfast'!#REF!-1250</f>
        <v>#REF!</v>
      </c>
      <c r="AQ10" s="134" t="e">
        <f>'C завтраками| Bed and breakfast'!#REF!-1250</f>
        <v>#REF!</v>
      </c>
      <c r="AR10" s="134" t="e">
        <f>'C завтраками| Bed and breakfast'!#REF!-1250</f>
        <v>#REF!</v>
      </c>
      <c r="AS10" s="134" t="e">
        <f>'C завтраками| Bed and breakfast'!#REF!-1250</f>
        <v>#REF!</v>
      </c>
      <c r="AT10" s="134" t="e">
        <f>'C завтраками| Bed and breakfast'!#REF!-1250</f>
        <v>#REF!</v>
      </c>
      <c r="AU10" s="134" t="e">
        <f>'C завтраками| Bed and breakfast'!#REF!-1250</f>
        <v>#REF!</v>
      </c>
      <c r="AV10" s="134">
        <f>'C завтраками| Bed and breakfast'!B11-1400</f>
        <v>11500</v>
      </c>
      <c r="AW10" s="134">
        <f>'C завтраками| Bed and breakfast'!C11-1400</f>
        <v>7700</v>
      </c>
      <c r="AX10" s="134">
        <f>'C завтраками| Bed and breakfast'!D11-1400</f>
        <v>7700</v>
      </c>
      <c r="AY10" s="134">
        <f>'C завтраками| Bed and breakfast'!E11-1400</f>
        <v>7300</v>
      </c>
      <c r="AZ10" s="134">
        <f>'C завтраками| Bed and breakfast'!F11-1400</f>
        <v>8100</v>
      </c>
      <c r="BA10" s="134">
        <f>'C завтраками| Bed and breakfast'!G11-1400</f>
        <v>8100</v>
      </c>
      <c r="BB10" s="134">
        <f>'C завтраками| Bed and breakfast'!H11-1400</f>
        <v>8100</v>
      </c>
      <c r="BC10" s="134">
        <f>'C завтраками| Bed and breakfast'!I11-1400</f>
        <v>8100</v>
      </c>
      <c r="BD10" s="134">
        <f>'C завтраками| Bed and breakfast'!J11-1400</f>
        <v>8100</v>
      </c>
      <c r="BE10" s="134">
        <f>'C завтраками| Bed and breakfast'!K11-1400</f>
        <v>9700</v>
      </c>
      <c r="BF10" s="134">
        <f>'C завтраками| Bed and breakfast'!L11-1400</f>
        <v>9500</v>
      </c>
      <c r="BG10" s="134">
        <f>'C завтраками| Bed and breakfast'!M11-1400</f>
        <v>7300</v>
      </c>
      <c r="BH10" s="134">
        <f>'C завтраками| Bed and breakfast'!N11-1400</f>
        <v>8100</v>
      </c>
      <c r="BI10" s="134">
        <f>'C завтраками| Bed and breakfast'!O11-1400</f>
        <v>8100</v>
      </c>
      <c r="BJ10" s="134">
        <f>'C завтраками| Bed and breakfast'!P11-1400</f>
        <v>8100</v>
      </c>
      <c r="BK10" s="134">
        <f>'C завтраками| Bed and breakfast'!Q11-1400</f>
        <v>8100</v>
      </c>
      <c r="BL10" s="134">
        <f>'C завтраками| Bed and breakfast'!R11-1400</f>
        <v>8100</v>
      </c>
      <c r="BM10" s="134">
        <f>'C завтраками| Bed and breakfast'!S11-1400</f>
        <v>8100</v>
      </c>
      <c r="BN10" s="134">
        <f>'C завтраками| Bed and breakfast'!T11-1400</f>
        <v>8100</v>
      </c>
      <c r="BO10" s="134">
        <f>'C завтраками| Bed and breakfast'!U11-1400</f>
        <v>8100</v>
      </c>
      <c r="BP10" s="134">
        <f>'C завтраками| Bed and breakfast'!V11-1400</f>
        <v>8100</v>
      </c>
      <c r="BQ10" s="134">
        <f>'C завтраками| Bed and breakfast'!W11-1400</f>
        <v>7100</v>
      </c>
      <c r="BR10" s="134">
        <f>'C завтраками| Bed and breakfast'!X11-1400</f>
        <v>7100</v>
      </c>
      <c r="BS10" s="134">
        <f>'C завтраками| Bed and breakfast'!Y11-1400</f>
        <v>8100</v>
      </c>
      <c r="BT10" s="134">
        <f>'C завтраками| Bed and breakfast'!Z11-1400</f>
        <v>7100</v>
      </c>
      <c r="BU10" s="134">
        <f>'C завтраками| Bed and breakfast'!AA11-1400</f>
        <v>7100</v>
      </c>
      <c r="BV10" s="134">
        <f>'C завтраками| Bed and breakfast'!AB11-1400</f>
        <v>9100</v>
      </c>
      <c r="BW10" s="134">
        <f>'C завтраками| Bed and breakfast'!AC11-1400</f>
        <v>7100</v>
      </c>
      <c r="BX10" s="134">
        <f>'C завтраками| Bed and breakfast'!AD11-1400</f>
        <v>7100</v>
      </c>
      <c r="BY10" s="134">
        <f>'C завтраками| Bed and breakfast'!AE11-1400</f>
        <v>7100</v>
      </c>
      <c r="BZ10" s="134">
        <f>'C завтраками| Bed and breakfast'!AF11-1400</f>
        <v>7300</v>
      </c>
      <c r="CA10" s="134">
        <f>'C завтраками| Bed and breakfast'!AG11-1400</f>
        <v>7100</v>
      </c>
      <c r="CB10" s="134">
        <f>'C завтраками| Bed and breakfast'!AH11-1400</f>
        <v>7300</v>
      </c>
      <c r="CC10" s="134">
        <f>'C завтраками| Bed and breakfast'!AI11-1400</f>
        <v>7100</v>
      </c>
      <c r="CD10" s="134">
        <f>'C завтраками| Bed and breakfast'!AJ11-1400</f>
        <v>7300</v>
      </c>
      <c r="CE10" s="134">
        <f>'C завтраками| Bed and breakfast'!AK11-1400</f>
        <v>7100</v>
      </c>
      <c r="CF10" s="134">
        <f>'C завтраками| Bed and breakfast'!AL11-1400</f>
        <v>7100</v>
      </c>
      <c r="CG10" s="134">
        <f>'C завтраками| Bed and breakfast'!AM11-1400</f>
        <v>6700</v>
      </c>
      <c r="CH10" s="134">
        <f>'C завтраками| Bed and breakfast'!AN11-1400</f>
        <v>5500</v>
      </c>
      <c r="CI10" s="134">
        <f>'C завтраками| Bed and breakfast'!AO11-1400</f>
        <v>5700</v>
      </c>
      <c r="CJ10" s="134">
        <f>'C завтраками| Bed and breakfast'!AP11-1400</f>
        <v>5500</v>
      </c>
      <c r="CK10" s="134">
        <f>'C завтраками| Bed and breakfast'!AQ11-1400</f>
        <v>5700</v>
      </c>
      <c r="CL10" s="134">
        <f>'C завтраками| Bed and breakfast'!AR11-1400</f>
        <v>5500</v>
      </c>
      <c r="CM10" s="134">
        <f>'C завтраками| Bed and breakfast'!AS11-1400</f>
        <v>5700</v>
      </c>
      <c r="CN10" s="134">
        <f>'C завтраками| Bed and breakfast'!AT11-1400</f>
        <v>5500</v>
      </c>
      <c r="CO10" s="134">
        <f>'C завтраками| Bed and breakfast'!AU11-1400</f>
        <v>5700</v>
      </c>
      <c r="CP10" s="134">
        <f>'C завтраками| Bed and breakfast'!AV11-1400</f>
        <v>5500</v>
      </c>
      <c r="CQ10" s="134">
        <f>'C завтраками| Bed and breakfast'!AW11-1400</f>
        <v>5500</v>
      </c>
      <c r="CR10" s="134">
        <f>'C завтраками| Bed and breakfast'!AX11-1400</f>
        <v>5700</v>
      </c>
      <c r="CS10" s="134">
        <f>'C завтраками| Bed and breakfast'!AY11-1400</f>
        <v>7100</v>
      </c>
      <c r="CT10" s="134">
        <f>'C завтраками| Bed and breakfast'!AZ11-1400</f>
        <v>7300</v>
      </c>
      <c r="CU10" s="134">
        <f>'C завтраками| Bed and breakfast'!BA11-1400</f>
        <v>7100</v>
      </c>
    </row>
    <row r="11" spans="1:99"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row>
    <row r="12" spans="1:99"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t="e">
        <f>'C завтраками| Bed and breakfast'!#REF!-1250</f>
        <v>#REF!</v>
      </c>
      <c r="W12" s="134" t="e">
        <f>'C завтраками| Bed and breakfast'!#REF!-1250</f>
        <v>#REF!</v>
      </c>
      <c r="X12" s="134" t="e">
        <f>'C завтраками| Bed and breakfast'!#REF!-1250</f>
        <v>#REF!</v>
      </c>
      <c r="Y12" s="134" t="e">
        <f>'C завтраками| Bed and breakfast'!#REF!-1250</f>
        <v>#REF!</v>
      </c>
      <c r="Z12" s="134" t="e">
        <f>'C завтраками| Bed and breakfast'!#REF!-1250</f>
        <v>#REF!</v>
      </c>
      <c r="AA12" s="134" t="e">
        <f>'C завтраками| Bed and breakfast'!#REF!-1250</f>
        <v>#REF!</v>
      </c>
      <c r="AB12" s="134" t="e">
        <f>'C завтраками| Bed and breakfast'!#REF!-1250</f>
        <v>#REF!</v>
      </c>
      <c r="AC12" s="134" t="e">
        <f>'C завтраками| Bed and breakfast'!#REF!-1250</f>
        <v>#REF!</v>
      </c>
      <c r="AD12" s="134" t="e">
        <f>'C завтраками| Bed and breakfast'!#REF!-1250</f>
        <v>#REF!</v>
      </c>
      <c r="AE12" s="134" t="e">
        <f>'C завтраками| Bed and breakfast'!#REF!-1250</f>
        <v>#REF!</v>
      </c>
      <c r="AF12" s="134" t="e">
        <f>'C завтраками| Bed and breakfast'!#REF!-1250</f>
        <v>#REF!</v>
      </c>
      <c r="AG12" s="134" t="e">
        <f>'C завтраками| Bed and breakfast'!#REF!-1250</f>
        <v>#REF!</v>
      </c>
      <c r="AH12" s="134" t="e">
        <f>'C завтраками| Bed and breakfast'!#REF!-1250</f>
        <v>#REF!</v>
      </c>
      <c r="AI12" s="134" t="e">
        <f>'C завтраками| Bed and breakfast'!#REF!-1250</f>
        <v>#REF!</v>
      </c>
      <c r="AJ12" s="134" t="e">
        <f>'C завтраками| Bed and breakfast'!#REF!-1250</f>
        <v>#REF!</v>
      </c>
      <c r="AK12" s="134" t="e">
        <f>'C завтраками| Bed and breakfast'!#REF!-1250</f>
        <v>#REF!</v>
      </c>
      <c r="AL12" s="134" t="e">
        <f>'C завтраками| Bed and breakfast'!#REF!-1250</f>
        <v>#REF!</v>
      </c>
      <c r="AM12" s="134" t="e">
        <f>'C завтраками| Bed and breakfast'!#REF!-1250</f>
        <v>#REF!</v>
      </c>
      <c r="AN12" s="134" t="e">
        <f>'C завтраками| Bed and breakfast'!#REF!-1250</f>
        <v>#REF!</v>
      </c>
      <c r="AO12" s="134" t="e">
        <f>'C завтраками| Bed and breakfast'!#REF!-1250</f>
        <v>#REF!</v>
      </c>
      <c r="AP12" s="134" t="e">
        <f>'C завтраками| Bed and breakfast'!#REF!-1250</f>
        <v>#REF!</v>
      </c>
      <c r="AQ12" s="134" t="e">
        <f>'C завтраками| Bed and breakfast'!#REF!-1250</f>
        <v>#REF!</v>
      </c>
      <c r="AR12" s="134" t="e">
        <f>'C завтраками| Bed and breakfast'!#REF!-1250</f>
        <v>#REF!</v>
      </c>
      <c r="AS12" s="134" t="e">
        <f>'C завтраками| Bed and breakfast'!#REF!-1250</f>
        <v>#REF!</v>
      </c>
      <c r="AT12" s="134" t="e">
        <f>'C завтраками| Bed and breakfast'!#REF!-1250</f>
        <v>#REF!</v>
      </c>
      <c r="AU12" s="134" t="e">
        <f>'C завтраками| Bed and breakfast'!#REF!-1250</f>
        <v>#REF!</v>
      </c>
      <c r="AV12" s="134">
        <f>'C завтраками| Bed and breakfast'!B14-1400</f>
        <v>13500</v>
      </c>
      <c r="AW12" s="134">
        <f>'C завтраками| Bed and breakfast'!C14-1400</f>
        <v>9700</v>
      </c>
      <c r="AX12" s="134">
        <f>'C завтраками| Bed and breakfast'!D14-1400</f>
        <v>9700</v>
      </c>
      <c r="AY12" s="134">
        <f>'C завтраками| Bed and breakfast'!E14-1400</f>
        <v>9300</v>
      </c>
      <c r="AZ12" s="134">
        <f>'C завтраками| Bed and breakfast'!F14-1400</f>
        <v>10100</v>
      </c>
      <c r="BA12" s="134">
        <f>'C завтраками| Bed and breakfast'!G14-1400</f>
        <v>10100</v>
      </c>
      <c r="BB12" s="134">
        <f>'C завтраками| Bed and breakfast'!H14-1400</f>
        <v>10100</v>
      </c>
      <c r="BC12" s="134">
        <f>'C завтраками| Bed and breakfast'!I14-1400</f>
        <v>10100</v>
      </c>
      <c r="BD12" s="134">
        <f>'C завтраками| Bed and breakfast'!J14-1400</f>
        <v>10100</v>
      </c>
      <c r="BE12" s="134">
        <f>'C завтраками| Bed and breakfast'!K14-1400</f>
        <v>11700</v>
      </c>
      <c r="BF12" s="134">
        <f>'C завтраками| Bed and breakfast'!L14-1400</f>
        <v>11500</v>
      </c>
      <c r="BG12" s="134">
        <f>'C завтраками| Bed and breakfast'!M14-1400</f>
        <v>9300</v>
      </c>
      <c r="BH12" s="134">
        <f>'C завтраками| Bed and breakfast'!N14-1400</f>
        <v>10100</v>
      </c>
      <c r="BI12" s="134">
        <f>'C завтраками| Bed and breakfast'!O14-1400</f>
        <v>10100</v>
      </c>
      <c r="BJ12" s="134">
        <f>'C завтраками| Bed and breakfast'!P14-1400</f>
        <v>10100</v>
      </c>
      <c r="BK12" s="134">
        <f>'C завтраками| Bed and breakfast'!Q14-1400</f>
        <v>10100</v>
      </c>
      <c r="BL12" s="134">
        <f>'C завтраками| Bed and breakfast'!R14-1400</f>
        <v>10100</v>
      </c>
      <c r="BM12" s="134">
        <f>'C завтраками| Bed and breakfast'!S14-1400</f>
        <v>10100</v>
      </c>
      <c r="BN12" s="134">
        <f>'C завтраками| Bed and breakfast'!T14-1400</f>
        <v>10100</v>
      </c>
      <c r="BO12" s="134">
        <f>'C завтраками| Bed and breakfast'!U14-1400</f>
        <v>10100</v>
      </c>
      <c r="BP12" s="134">
        <f>'C завтраками| Bed and breakfast'!V14-1400</f>
        <v>10100</v>
      </c>
      <c r="BQ12" s="134">
        <f>'C завтраками| Bed and breakfast'!W14-1400</f>
        <v>9100</v>
      </c>
      <c r="BR12" s="134">
        <f>'C завтраками| Bed and breakfast'!X14-1400</f>
        <v>9100</v>
      </c>
      <c r="BS12" s="134">
        <f>'C завтраками| Bed and breakfast'!Y14-1400</f>
        <v>10100</v>
      </c>
      <c r="BT12" s="134">
        <f>'C завтраками| Bed and breakfast'!Z14-1400</f>
        <v>9100</v>
      </c>
      <c r="BU12" s="134">
        <f>'C завтраками| Bed and breakfast'!AA14-1400</f>
        <v>9100</v>
      </c>
      <c r="BV12" s="134">
        <f>'C завтраками| Bed and breakfast'!AB14-1400</f>
        <v>11100</v>
      </c>
      <c r="BW12" s="134">
        <f>'C завтраками| Bed and breakfast'!AC14-1400</f>
        <v>9100</v>
      </c>
      <c r="BX12" s="134">
        <f>'C завтраками| Bed and breakfast'!AD14-1400</f>
        <v>9100</v>
      </c>
      <c r="BY12" s="134">
        <f>'C завтраками| Bed and breakfast'!AE14-1400</f>
        <v>9100</v>
      </c>
      <c r="BZ12" s="134">
        <f>'C завтраками| Bed and breakfast'!AF14-1400</f>
        <v>9300</v>
      </c>
      <c r="CA12" s="134">
        <f>'C завтраками| Bed and breakfast'!AG14-1400</f>
        <v>9100</v>
      </c>
      <c r="CB12" s="134">
        <f>'C завтраками| Bed and breakfast'!AH14-1400</f>
        <v>9300</v>
      </c>
      <c r="CC12" s="134">
        <f>'C завтраками| Bed and breakfast'!AI14-1400</f>
        <v>9100</v>
      </c>
      <c r="CD12" s="134">
        <f>'C завтраками| Bed and breakfast'!AJ14-1400</f>
        <v>9300</v>
      </c>
      <c r="CE12" s="134">
        <f>'C завтраками| Bed and breakfast'!AK14-1400</f>
        <v>9100</v>
      </c>
      <c r="CF12" s="134">
        <f>'C завтраками| Bed and breakfast'!AL14-1400</f>
        <v>9100</v>
      </c>
      <c r="CG12" s="134">
        <f>'C завтраками| Bed and breakfast'!AM14-1400</f>
        <v>8700</v>
      </c>
      <c r="CH12" s="134">
        <f>'C завтраками| Bed and breakfast'!AN14-1400</f>
        <v>7500</v>
      </c>
      <c r="CI12" s="134">
        <f>'C завтраками| Bed and breakfast'!AO14-1400</f>
        <v>7700</v>
      </c>
      <c r="CJ12" s="134">
        <f>'C завтраками| Bed and breakfast'!AP14-1400</f>
        <v>7500</v>
      </c>
      <c r="CK12" s="134">
        <f>'C завтраками| Bed and breakfast'!AQ14-1400</f>
        <v>7700</v>
      </c>
      <c r="CL12" s="134">
        <f>'C завтраками| Bed and breakfast'!AR14-1400</f>
        <v>7500</v>
      </c>
      <c r="CM12" s="134">
        <f>'C завтраками| Bed and breakfast'!AS14-1400</f>
        <v>7700</v>
      </c>
      <c r="CN12" s="134">
        <f>'C завтраками| Bed and breakfast'!AT14-1400</f>
        <v>7500</v>
      </c>
      <c r="CO12" s="134">
        <f>'C завтраками| Bed and breakfast'!AU14-1400</f>
        <v>7700</v>
      </c>
      <c r="CP12" s="134">
        <f>'C завтраками| Bed and breakfast'!AV14-1400</f>
        <v>7500</v>
      </c>
      <c r="CQ12" s="134">
        <f>'C завтраками| Bed and breakfast'!AW14-1400</f>
        <v>7500</v>
      </c>
      <c r="CR12" s="134">
        <f>'C завтраками| Bed and breakfast'!AX14-1400</f>
        <v>7700</v>
      </c>
      <c r="CS12" s="134">
        <f>'C завтраками| Bed and breakfast'!AY14-1400</f>
        <v>9100</v>
      </c>
      <c r="CT12" s="134">
        <f>'C завтраками| Bed and breakfast'!AZ14-1400</f>
        <v>9300</v>
      </c>
      <c r="CU12" s="134">
        <f>'C завтраками| Bed and breakfast'!BA14-1400</f>
        <v>9100</v>
      </c>
    </row>
    <row r="13" spans="1:99"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row>
    <row r="14" spans="1:99"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t="e">
        <f>'C завтраками| Bed and breakfast'!#REF!-1250</f>
        <v>#REF!</v>
      </c>
      <c r="W14" s="134" t="e">
        <f>'C завтраками| Bed and breakfast'!#REF!-1250</f>
        <v>#REF!</v>
      </c>
      <c r="X14" s="134" t="e">
        <f>'C завтраками| Bed and breakfast'!#REF!-1250</f>
        <v>#REF!</v>
      </c>
      <c r="Y14" s="134" t="e">
        <f>'C завтраками| Bed and breakfast'!#REF!-1250</f>
        <v>#REF!</v>
      </c>
      <c r="Z14" s="134" t="e">
        <f>'C завтраками| Bed and breakfast'!#REF!-1250</f>
        <v>#REF!</v>
      </c>
      <c r="AA14" s="134" t="e">
        <f>'C завтраками| Bed and breakfast'!#REF!-1250</f>
        <v>#REF!</v>
      </c>
      <c r="AB14" s="134" t="e">
        <f>'C завтраками| Bed and breakfast'!#REF!-1250</f>
        <v>#REF!</v>
      </c>
      <c r="AC14" s="134" t="e">
        <f>'C завтраками| Bed and breakfast'!#REF!-1250</f>
        <v>#REF!</v>
      </c>
      <c r="AD14" s="134" t="e">
        <f>'C завтраками| Bed and breakfast'!#REF!-1250</f>
        <v>#REF!</v>
      </c>
      <c r="AE14" s="134" t="e">
        <f>'C завтраками| Bed and breakfast'!#REF!-1250</f>
        <v>#REF!</v>
      </c>
      <c r="AF14" s="134" t="e">
        <f>'C завтраками| Bed and breakfast'!#REF!-1250</f>
        <v>#REF!</v>
      </c>
      <c r="AG14" s="134" t="e">
        <f>'C завтраками| Bed and breakfast'!#REF!-1250</f>
        <v>#REF!</v>
      </c>
      <c r="AH14" s="134" t="e">
        <f>'C завтраками| Bed and breakfast'!#REF!-1250</f>
        <v>#REF!</v>
      </c>
      <c r="AI14" s="134" t="e">
        <f>'C завтраками| Bed and breakfast'!#REF!-1250</f>
        <v>#REF!</v>
      </c>
      <c r="AJ14" s="134" t="e">
        <f>'C завтраками| Bed and breakfast'!#REF!-1250</f>
        <v>#REF!</v>
      </c>
      <c r="AK14" s="134" t="e">
        <f>'C завтраками| Bed and breakfast'!#REF!-1250</f>
        <v>#REF!</v>
      </c>
      <c r="AL14" s="134" t="e">
        <f>'C завтраками| Bed and breakfast'!#REF!-1250</f>
        <v>#REF!</v>
      </c>
      <c r="AM14" s="134" t="e">
        <f>'C завтраками| Bed and breakfast'!#REF!-1250</f>
        <v>#REF!</v>
      </c>
      <c r="AN14" s="134" t="e">
        <f>'C завтраками| Bed and breakfast'!#REF!-1250</f>
        <v>#REF!</v>
      </c>
      <c r="AO14" s="134" t="e">
        <f>'C завтраками| Bed and breakfast'!#REF!-1250</f>
        <v>#REF!</v>
      </c>
      <c r="AP14" s="134" t="e">
        <f>'C завтраками| Bed and breakfast'!#REF!-1250</f>
        <v>#REF!</v>
      </c>
      <c r="AQ14" s="134" t="e">
        <f>'C завтраками| Bed and breakfast'!#REF!-1250</f>
        <v>#REF!</v>
      </c>
      <c r="AR14" s="134" t="e">
        <f>'C завтраками| Bed and breakfast'!#REF!-1250</f>
        <v>#REF!</v>
      </c>
      <c r="AS14" s="134" t="e">
        <f>'C завтраками| Bed and breakfast'!#REF!-1250</f>
        <v>#REF!</v>
      </c>
      <c r="AT14" s="134" t="e">
        <f>'C завтраками| Bed and breakfast'!#REF!-1250</f>
        <v>#REF!</v>
      </c>
      <c r="AU14" s="134" t="e">
        <f>'C завтраками| Bed and breakfast'!#REF!-1250</f>
        <v>#REF!</v>
      </c>
      <c r="AV14" s="134">
        <f>'C завтраками| Bed and breakfast'!B17-1400</f>
        <v>14500</v>
      </c>
      <c r="AW14" s="134">
        <f>'C завтраками| Bed and breakfast'!C17-1400</f>
        <v>10700</v>
      </c>
      <c r="AX14" s="134">
        <f>'C завтраками| Bed and breakfast'!D17-1400</f>
        <v>10700</v>
      </c>
      <c r="AY14" s="134">
        <f>'C завтраками| Bed and breakfast'!E17-1400</f>
        <v>10300</v>
      </c>
      <c r="AZ14" s="134">
        <f>'C завтраками| Bed and breakfast'!F17-1400</f>
        <v>11100</v>
      </c>
      <c r="BA14" s="134">
        <f>'C завтраками| Bed and breakfast'!G17-1400</f>
        <v>11100</v>
      </c>
      <c r="BB14" s="134">
        <f>'C завтраками| Bed and breakfast'!H17-1400</f>
        <v>11100</v>
      </c>
      <c r="BC14" s="134">
        <f>'C завтраками| Bed and breakfast'!I17-1400</f>
        <v>11100</v>
      </c>
      <c r="BD14" s="134">
        <f>'C завтраками| Bed and breakfast'!J17-1400</f>
        <v>11100</v>
      </c>
      <c r="BE14" s="134">
        <f>'C завтраками| Bed and breakfast'!K17-1400</f>
        <v>12700</v>
      </c>
      <c r="BF14" s="134">
        <f>'C завтраками| Bed and breakfast'!L17-1400</f>
        <v>12500</v>
      </c>
      <c r="BG14" s="134">
        <f>'C завтраками| Bed and breakfast'!M17-1400</f>
        <v>10300</v>
      </c>
      <c r="BH14" s="134">
        <f>'C завтраками| Bed and breakfast'!N17-1400</f>
        <v>11100</v>
      </c>
      <c r="BI14" s="134">
        <f>'C завтраками| Bed and breakfast'!O17-1400</f>
        <v>11100</v>
      </c>
      <c r="BJ14" s="134">
        <f>'C завтраками| Bed and breakfast'!P17-1400</f>
        <v>11100</v>
      </c>
      <c r="BK14" s="134">
        <f>'C завтраками| Bed and breakfast'!Q17-1400</f>
        <v>11100</v>
      </c>
      <c r="BL14" s="134">
        <f>'C завтраками| Bed and breakfast'!R17-1400</f>
        <v>11100</v>
      </c>
      <c r="BM14" s="134">
        <f>'C завтраками| Bed and breakfast'!S17-1400</f>
        <v>11100</v>
      </c>
      <c r="BN14" s="134">
        <f>'C завтраками| Bed and breakfast'!T17-1400</f>
        <v>11100</v>
      </c>
      <c r="BO14" s="134">
        <f>'C завтраками| Bed and breakfast'!U17-1400</f>
        <v>11100</v>
      </c>
      <c r="BP14" s="134">
        <f>'C завтраками| Bed and breakfast'!V17-1400</f>
        <v>11100</v>
      </c>
      <c r="BQ14" s="134">
        <f>'C завтраками| Bed and breakfast'!W17-1400</f>
        <v>10100</v>
      </c>
      <c r="BR14" s="134">
        <f>'C завтраками| Bed and breakfast'!X17-1400</f>
        <v>10100</v>
      </c>
      <c r="BS14" s="134">
        <f>'C завтраками| Bed and breakfast'!Y17-1400</f>
        <v>11100</v>
      </c>
      <c r="BT14" s="134">
        <f>'C завтраками| Bed and breakfast'!Z17-1400</f>
        <v>10100</v>
      </c>
      <c r="BU14" s="134">
        <f>'C завтраками| Bed and breakfast'!AA17-1400</f>
        <v>10100</v>
      </c>
      <c r="BV14" s="134">
        <f>'C завтраками| Bed and breakfast'!AB17-1400</f>
        <v>12100</v>
      </c>
      <c r="BW14" s="134">
        <f>'C завтраками| Bed and breakfast'!AC17-1400</f>
        <v>10100</v>
      </c>
      <c r="BX14" s="134">
        <f>'C завтраками| Bed and breakfast'!AD17-1400</f>
        <v>10100</v>
      </c>
      <c r="BY14" s="134">
        <f>'C завтраками| Bed and breakfast'!AE17-1400</f>
        <v>10100</v>
      </c>
      <c r="BZ14" s="134">
        <f>'C завтраками| Bed and breakfast'!AF17-1400</f>
        <v>10300</v>
      </c>
      <c r="CA14" s="134">
        <f>'C завтраками| Bed and breakfast'!AG17-1400</f>
        <v>10100</v>
      </c>
      <c r="CB14" s="134">
        <f>'C завтраками| Bed and breakfast'!AH17-1400</f>
        <v>10300</v>
      </c>
      <c r="CC14" s="134">
        <f>'C завтраками| Bed and breakfast'!AI17-1400</f>
        <v>10100</v>
      </c>
      <c r="CD14" s="134">
        <f>'C завтраками| Bed and breakfast'!AJ17-1400</f>
        <v>10300</v>
      </c>
      <c r="CE14" s="134">
        <f>'C завтраками| Bed and breakfast'!AK17-1400</f>
        <v>10100</v>
      </c>
      <c r="CF14" s="134">
        <f>'C завтраками| Bed and breakfast'!AL17-1400</f>
        <v>10100</v>
      </c>
      <c r="CG14" s="134">
        <f>'C завтраками| Bed and breakfast'!AM17-1400</f>
        <v>9700</v>
      </c>
      <c r="CH14" s="134">
        <f>'C завтраками| Bed and breakfast'!AN17-1400</f>
        <v>8500</v>
      </c>
      <c r="CI14" s="134">
        <f>'C завтраками| Bed and breakfast'!AO17-1400</f>
        <v>8700</v>
      </c>
      <c r="CJ14" s="134">
        <f>'C завтраками| Bed and breakfast'!AP17-1400</f>
        <v>8500</v>
      </c>
      <c r="CK14" s="134">
        <f>'C завтраками| Bed and breakfast'!AQ17-1400</f>
        <v>8700</v>
      </c>
      <c r="CL14" s="134">
        <f>'C завтраками| Bed and breakfast'!AR17-1400</f>
        <v>8500</v>
      </c>
      <c r="CM14" s="134">
        <f>'C завтраками| Bed and breakfast'!AS17-1400</f>
        <v>8700</v>
      </c>
      <c r="CN14" s="134">
        <f>'C завтраками| Bed and breakfast'!AT17-1400</f>
        <v>8500</v>
      </c>
      <c r="CO14" s="134">
        <f>'C завтраками| Bed and breakfast'!AU17-1400</f>
        <v>8700</v>
      </c>
      <c r="CP14" s="134">
        <f>'C завтраками| Bed and breakfast'!AV17-1400</f>
        <v>8500</v>
      </c>
      <c r="CQ14" s="134">
        <f>'C завтраками| Bed and breakfast'!AW17-1400</f>
        <v>8500</v>
      </c>
      <c r="CR14" s="134">
        <f>'C завтраками| Bed and breakfast'!AX17-1400</f>
        <v>8700</v>
      </c>
      <c r="CS14" s="134">
        <f>'C завтраками| Bed and breakfast'!AY17-1400</f>
        <v>10100</v>
      </c>
      <c r="CT14" s="134">
        <f>'C завтраками| Bed and breakfast'!AZ17-1400</f>
        <v>10300</v>
      </c>
      <c r="CU14" s="134">
        <f>'C завтраками| Bed and breakfast'!BA17-1400</f>
        <v>10100</v>
      </c>
    </row>
    <row r="15" spans="1:99"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row>
    <row r="16" spans="1:99"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t="e">
        <f>'C завтраками| Bed and breakfast'!#REF!-1250</f>
        <v>#REF!</v>
      </c>
      <c r="W16" s="134" t="e">
        <f>'C завтраками| Bed and breakfast'!#REF!-1250</f>
        <v>#REF!</v>
      </c>
      <c r="X16" s="134" t="e">
        <f>'C завтраками| Bed and breakfast'!#REF!-1250</f>
        <v>#REF!</v>
      </c>
      <c r="Y16" s="134" t="e">
        <f>'C завтраками| Bed and breakfast'!#REF!-1250</f>
        <v>#REF!</v>
      </c>
      <c r="Z16" s="134" t="e">
        <f>'C завтраками| Bed and breakfast'!#REF!-1250</f>
        <v>#REF!</v>
      </c>
      <c r="AA16" s="134" t="e">
        <f>'C завтраками| Bed and breakfast'!#REF!-1250</f>
        <v>#REF!</v>
      </c>
      <c r="AB16" s="134" t="e">
        <f>'C завтраками| Bed and breakfast'!#REF!-1250</f>
        <v>#REF!</v>
      </c>
      <c r="AC16" s="134" t="e">
        <f>'C завтраками| Bed and breakfast'!#REF!-1250</f>
        <v>#REF!</v>
      </c>
      <c r="AD16" s="134" t="e">
        <f>'C завтраками| Bed and breakfast'!#REF!-1250</f>
        <v>#REF!</v>
      </c>
      <c r="AE16" s="134" t="e">
        <f>'C завтраками| Bed and breakfast'!#REF!-1250</f>
        <v>#REF!</v>
      </c>
      <c r="AF16" s="134" t="e">
        <f>'C завтраками| Bed and breakfast'!#REF!-1250</f>
        <v>#REF!</v>
      </c>
      <c r="AG16" s="134" t="e">
        <f>'C завтраками| Bed and breakfast'!#REF!-1250</f>
        <v>#REF!</v>
      </c>
      <c r="AH16" s="134" t="e">
        <f>'C завтраками| Bed and breakfast'!#REF!-1250</f>
        <v>#REF!</v>
      </c>
      <c r="AI16" s="134" t="e">
        <f>'C завтраками| Bed and breakfast'!#REF!-1250</f>
        <v>#REF!</v>
      </c>
      <c r="AJ16" s="134" t="e">
        <f>'C завтраками| Bed and breakfast'!#REF!-1250</f>
        <v>#REF!</v>
      </c>
      <c r="AK16" s="134" t="e">
        <f>'C завтраками| Bed and breakfast'!#REF!-1250</f>
        <v>#REF!</v>
      </c>
      <c r="AL16" s="134" t="e">
        <f>'C завтраками| Bed and breakfast'!#REF!-1250</f>
        <v>#REF!</v>
      </c>
      <c r="AM16" s="134" t="e">
        <f>'C завтраками| Bed and breakfast'!#REF!-1250</f>
        <v>#REF!</v>
      </c>
      <c r="AN16" s="134" t="e">
        <f>'C завтраками| Bed and breakfast'!#REF!-1250</f>
        <v>#REF!</v>
      </c>
      <c r="AO16" s="134" t="e">
        <f>'C завтраками| Bed and breakfast'!#REF!-1250</f>
        <v>#REF!</v>
      </c>
      <c r="AP16" s="134" t="e">
        <f>'C завтраками| Bed and breakfast'!#REF!-1250</f>
        <v>#REF!</v>
      </c>
      <c r="AQ16" s="134" t="e">
        <f>'C завтраками| Bed and breakfast'!#REF!-1250</f>
        <v>#REF!</v>
      </c>
      <c r="AR16" s="134" t="e">
        <f>'C завтраками| Bed and breakfast'!#REF!-1250</f>
        <v>#REF!</v>
      </c>
      <c r="AS16" s="134" t="e">
        <f>'C завтраками| Bed and breakfast'!#REF!-1250</f>
        <v>#REF!</v>
      </c>
      <c r="AT16" s="134" t="e">
        <f>'C завтраками| Bed and breakfast'!#REF!-1250</f>
        <v>#REF!</v>
      </c>
      <c r="AU16" s="134" t="e">
        <f>'C завтраками| Bed and breakfast'!#REF!-1250</f>
        <v>#REF!</v>
      </c>
      <c r="AV16" s="134">
        <f>'C завтраками| Bed and breakfast'!B20-1400</f>
        <v>17100</v>
      </c>
      <c r="AW16" s="134">
        <f>'C завтраками| Bed and breakfast'!C20-1400</f>
        <v>12200</v>
      </c>
      <c r="AX16" s="134">
        <f>'C завтраками| Bed and breakfast'!D20-1400</f>
        <v>12200</v>
      </c>
      <c r="AY16" s="134">
        <f>'C завтраками| Bed and breakfast'!E20-1400</f>
        <v>11800</v>
      </c>
      <c r="AZ16" s="134">
        <f>'C завтраками| Bed and breakfast'!F20-1400</f>
        <v>12600</v>
      </c>
      <c r="BA16" s="134">
        <f>'C завтраками| Bed and breakfast'!G20-1400</f>
        <v>12600</v>
      </c>
      <c r="BB16" s="134">
        <f>'C завтраками| Bed and breakfast'!H20-1400</f>
        <v>12600</v>
      </c>
      <c r="BC16" s="134">
        <f>'C завтраками| Bed and breakfast'!I20-1400</f>
        <v>12600</v>
      </c>
      <c r="BD16" s="134">
        <f>'C завтраками| Bed and breakfast'!J20-1400</f>
        <v>12600</v>
      </c>
      <c r="BE16" s="134">
        <f>'C завтраками| Bed and breakfast'!K20-1400</f>
        <v>14200</v>
      </c>
      <c r="BF16" s="134">
        <f>'C завтраками| Bed and breakfast'!L20-1400</f>
        <v>14000</v>
      </c>
      <c r="BG16" s="134">
        <f>'C завтраками| Bed and breakfast'!M20-1400</f>
        <v>11800</v>
      </c>
      <c r="BH16" s="134">
        <f>'C завтраками| Bed and breakfast'!N20-1400</f>
        <v>12600</v>
      </c>
      <c r="BI16" s="134">
        <f>'C завтраками| Bed and breakfast'!O20-1400</f>
        <v>12600</v>
      </c>
      <c r="BJ16" s="134">
        <f>'C завтраками| Bed and breakfast'!P20-1400</f>
        <v>12600</v>
      </c>
      <c r="BK16" s="134">
        <f>'C завтраками| Bed and breakfast'!Q20-1400</f>
        <v>12600</v>
      </c>
      <c r="BL16" s="134">
        <f>'C завтраками| Bed and breakfast'!R20-1400</f>
        <v>12600</v>
      </c>
      <c r="BM16" s="134">
        <f>'C завтраками| Bed and breakfast'!S20-1400</f>
        <v>12600</v>
      </c>
      <c r="BN16" s="134">
        <f>'C завтраками| Bed and breakfast'!T20-1400</f>
        <v>12600</v>
      </c>
      <c r="BO16" s="134">
        <f>'C завтраками| Bed and breakfast'!U20-1400</f>
        <v>12600</v>
      </c>
      <c r="BP16" s="134">
        <f>'C завтраками| Bed and breakfast'!V20-1400</f>
        <v>12600</v>
      </c>
      <c r="BQ16" s="134">
        <f>'C завтраками| Bed and breakfast'!W20-1400</f>
        <v>11600</v>
      </c>
      <c r="BR16" s="134">
        <f>'C завтраками| Bed and breakfast'!X20-1400</f>
        <v>11600</v>
      </c>
      <c r="BS16" s="134">
        <f>'C завтраками| Bed and breakfast'!Y20-1400</f>
        <v>12600</v>
      </c>
      <c r="BT16" s="134">
        <f>'C завтраками| Bed and breakfast'!Z20-1400</f>
        <v>11600</v>
      </c>
      <c r="BU16" s="134">
        <f>'C завтраками| Bed and breakfast'!AA20-1400</f>
        <v>11600</v>
      </c>
      <c r="BV16" s="134">
        <f>'C завтраками| Bed and breakfast'!AB20-1400</f>
        <v>13600</v>
      </c>
      <c r="BW16" s="134">
        <f>'C завтраками| Bed and breakfast'!AC20-1400</f>
        <v>11600</v>
      </c>
      <c r="BX16" s="134">
        <f>'C завтраками| Bed and breakfast'!AD20-1400</f>
        <v>11600</v>
      </c>
      <c r="BY16" s="134">
        <f>'C завтраками| Bed and breakfast'!AE20-1400</f>
        <v>11600</v>
      </c>
      <c r="BZ16" s="134">
        <f>'C завтраками| Bed and breakfast'!AF20-1400</f>
        <v>11800</v>
      </c>
      <c r="CA16" s="134">
        <f>'C завтраками| Bed and breakfast'!AG20-1400</f>
        <v>11600</v>
      </c>
      <c r="CB16" s="134">
        <f>'C завтраками| Bed and breakfast'!AH20-1400</f>
        <v>11800</v>
      </c>
      <c r="CC16" s="134">
        <f>'C завтраками| Bed and breakfast'!AI20-1400</f>
        <v>11600</v>
      </c>
      <c r="CD16" s="134">
        <f>'C завтраками| Bed and breakfast'!AJ20-1400</f>
        <v>11800</v>
      </c>
      <c r="CE16" s="134">
        <f>'C завтраками| Bed and breakfast'!AK20-1400</f>
        <v>11600</v>
      </c>
      <c r="CF16" s="134">
        <f>'C завтраками| Bed and breakfast'!AL20-1400</f>
        <v>11600</v>
      </c>
      <c r="CG16" s="134">
        <f>'C завтраками| Bed and breakfast'!AM20-1400</f>
        <v>11200</v>
      </c>
      <c r="CH16" s="134">
        <f>'C завтраками| Bed and breakfast'!AN20-1400</f>
        <v>10000</v>
      </c>
      <c r="CI16" s="134">
        <f>'C завтраками| Bed and breakfast'!AO20-1400</f>
        <v>10200</v>
      </c>
      <c r="CJ16" s="134">
        <f>'C завтраками| Bed and breakfast'!AP20-1400</f>
        <v>10000</v>
      </c>
      <c r="CK16" s="134">
        <f>'C завтраками| Bed and breakfast'!AQ20-1400</f>
        <v>10200</v>
      </c>
      <c r="CL16" s="134">
        <f>'C завтраками| Bed and breakfast'!AR20-1400</f>
        <v>10000</v>
      </c>
      <c r="CM16" s="134">
        <f>'C завтраками| Bed and breakfast'!AS20-1400</f>
        <v>10200</v>
      </c>
      <c r="CN16" s="134">
        <f>'C завтраками| Bed and breakfast'!AT20-1400</f>
        <v>10000</v>
      </c>
      <c r="CO16" s="134">
        <f>'C завтраками| Bed and breakfast'!AU20-1400</f>
        <v>10200</v>
      </c>
      <c r="CP16" s="134">
        <f>'C завтраками| Bed and breakfast'!AV20-1400</f>
        <v>10000</v>
      </c>
      <c r="CQ16" s="134">
        <f>'C завтраками| Bed and breakfast'!AW20-1400</f>
        <v>10000</v>
      </c>
      <c r="CR16" s="134">
        <f>'C завтраками| Bed and breakfast'!AX20-1400</f>
        <v>10200</v>
      </c>
      <c r="CS16" s="134">
        <f>'C завтраками| Bed and breakfast'!AY20-1400</f>
        <v>11600</v>
      </c>
      <c r="CT16" s="134">
        <f>'C завтраками| Bed and breakfast'!AZ20-1400</f>
        <v>11800</v>
      </c>
      <c r="CU16" s="134">
        <f>'C завтраками| Bed and breakfast'!BA20-1400</f>
        <v>11600</v>
      </c>
    </row>
    <row r="17" spans="1:99"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row>
    <row r="18" spans="1:99"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row>
    <row r="19" spans="1:99" ht="23.25" customHeight="1" x14ac:dyDescent="0.2">
      <c r="A19" s="16"/>
      <c r="B19" s="129" t="e">
        <f t="shared" ref="B19" si="0">B5</f>
        <v>#REF!</v>
      </c>
      <c r="C19" s="129" t="e">
        <f t="shared" ref="C19:E19" si="1">C5</f>
        <v>#REF!</v>
      </c>
      <c r="D19" s="129" t="e">
        <f t="shared" si="1"/>
        <v>#REF!</v>
      </c>
      <c r="E19" s="129" t="e">
        <f t="shared" si="1"/>
        <v>#REF!</v>
      </c>
      <c r="F19" s="129" t="e">
        <f t="shared" ref="F19:AU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t="e">
        <f t="shared" si="2"/>
        <v>#REF!</v>
      </c>
      <c r="W19" s="129" t="e">
        <f t="shared" si="2"/>
        <v>#REF!</v>
      </c>
      <c r="X19" s="129" t="e">
        <f t="shared" si="2"/>
        <v>#REF!</v>
      </c>
      <c r="Y19" s="129" t="e">
        <f t="shared" si="2"/>
        <v>#REF!</v>
      </c>
      <c r="Z19" s="129" t="e">
        <f t="shared" si="2"/>
        <v>#REF!</v>
      </c>
      <c r="AA19" s="129" t="e">
        <f t="shared" si="2"/>
        <v>#REF!</v>
      </c>
      <c r="AB19" s="129" t="e">
        <f t="shared" si="2"/>
        <v>#REF!</v>
      </c>
      <c r="AC19" s="129" t="e">
        <f t="shared" si="2"/>
        <v>#REF!</v>
      </c>
      <c r="AD19" s="129" t="e">
        <f t="shared" si="2"/>
        <v>#REF!</v>
      </c>
      <c r="AE19" s="129" t="e">
        <f t="shared" si="2"/>
        <v>#REF!</v>
      </c>
      <c r="AF19" s="129" t="e">
        <f t="shared" si="2"/>
        <v>#REF!</v>
      </c>
      <c r="AG19" s="129" t="e">
        <f t="shared" si="2"/>
        <v>#REF!</v>
      </c>
      <c r="AH19" s="129" t="e">
        <f t="shared" si="2"/>
        <v>#REF!</v>
      </c>
      <c r="AI19" s="129" t="e">
        <f t="shared" si="2"/>
        <v>#REF!</v>
      </c>
      <c r="AJ19" s="129" t="e">
        <f t="shared" si="2"/>
        <v>#REF!</v>
      </c>
      <c r="AK19" s="129" t="e">
        <f t="shared" si="2"/>
        <v>#REF!</v>
      </c>
      <c r="AL19" s="129" t="e">
        <f t="shared" si="2"/>
        <v>#REF!</v>
      </c>
      <c r="AM19" s="129" t="e">
        <f t="shared" si="2"/>
        <v>#REF!</v>
      </c>
      <c r="AN19" s="129" t="e">
        <f t="shared" si="2"/>
        <v>#REF!</v>
      </c>
      <c r="AO19" s="129" t="e">
        <f t="shared" si="2"/>
        <v>#REF!</v>
      </c>
      <c r="AP19" s="129" t="e">
        <f t="shared" si="2"/>
        <v>#REF!</v>
      </c>
      <c r="AQ19" s="129" t="e">
        <f t="shared" si="2"/>
        <v>#REF!</v>
      </c>
      <c r="AR19" s="129" t="e">
        <f t="shared" si="2"/>
        <v>#REF!</v>
      </c>
      <c r="AS19" s="129" t="e">
        <f t="shared" si="2"/>
        <v>#REF!</v>
      </c>
      <c r="AT19" s="129" t="e">
        <f t="shared" si="2"/>
        <v>#REF!</v>
      </c>
      <c r="AU19" s="129" t="e">
        <f t="shared" si="2"/>
        <v>#REF!</v>
      </c>
      <c r="AV19" s="129">
        <f t="shared" ref="AV19" si="3">AV5</f>
        <v>45847</v>
      </c>
      <c r="AW19" s="129">
        <f t="shared" ref="AW19:CU19" si="4">AW5</f>
        <v>45849</v>
      </c>
      <c r="AX19" s="129">
        <f t="shared" si="4"/>
        <v>45851</v>
      </c>
      <c r="AY19" s="46">
        <f t="shared" si="4"/>
        <v>45852</v>
      </c>
      <c r="AZ19" s="46">
        <f t="shared" si="4"/>
        <v>45854</v>
      </c>
      <c r="BA19" s="46">
        <f t="shared" si="4"/>
        <v>45856</v>
      </c>
      <c r="BB19" s="46">
        <f t="shared" si="4"/>
        <v>45858</v>
      </c>
      <c r="BC19" s="46">
        <f t="shared" si="4"/>
        <v>45860</v>
      </c>
      <c r="BD19" s="46">
        <f t="shared" si="4"/>
        <v>45862</v>
      </c>
      <c r="BE19" s="46">
        <f t="shared" si="4"/>
        <v>45863</v>
      </c>
      <c r="BF19" s="46">
        <f t="shared" si="4"/>
        <v>45865</v>
      </c>
      <c r="BG19" s="46">
        <f t="shared" si="4"/>
        <v>45867</v>
      </c>
      <c r="BH19" s="46">
        <f t="shared" si="4"/>
        <v>45870</v>
      </c>
      <c r="BI19" s="46">
        <f t="shared" si="4"/>
        <v>45872</v>
      </c>
      <c r="BJ19" s="46">
        <f t="shared" si="4"/>
        <v>45877</v>
      </c>
      <c r="BK19" s="46">
        <f t="shared" si="4"/>
        <v>45879</v>
      </c>
      <c r="BL19" s="46">
        <f t="shared" si="4"/>
        <v>45882</v>
      </c>
      <c r="BM19" s="46">
        <f t="shared" si="4"/>
        <v>45884</v>
      </c>
      <c r="BN19" s="46">
        <f t="shared" si="4"/>
        <v>45886</v>
      </c>
      <c r="BO19" s="46">
        <f t="shared" si="4"/>
        <v>45890</v>
      </c>
      <c r="BP19" s="129">
        <f t="shared" si="4"/>
        <v>45891</v>
      </c>
      <c r="BQ19" s="129">
        <f t="shared" si="4"/>
        <v>45893</v>
      </c>
      <c r="BR19" s="129">
        <f t="shared" si="4"/>
        <v>45901</v>
      </c>
      <c r="BS19" s="129">
        <f t="shared" si="4"/>
        <v>45905</v>
      </c>
      <c r="BT19" s="129">
        <f t="shared" si="4"/>
        <v>45907</v>
      </c>
      <c r="BU19" s="129">
        <f t="shared" si="4"/>
        <v>45909</v>
      </c>
      <c r="BV19" s="129">
        <f t="shared" si="4"/>
        <v>45913</v>
      </c>
      <c r="BW19" s="129">
        <f t="shared" si="4"/>
        <v>45926</v>
      </c>
      <c r="BX19" s="129">
        <f t="shared" si="4"/>
        <v>45928</v>
      </c>
      <c r="BY19" s="129">
        <f t="shared" si="4"/>
        <v>45931</v>
      </c>
      <c r="BZ19" s="129">
        <f t="shared" si="4"/>
        <v>45933</v>
      </c>
      <c r="CA19" s="129">
        <f t="shared" si="4"/>
        <v>45935</v>
      </c>
      <c r="CB19" s="129">
        <f t="shared" si="4"/>
        <v>45940</v>
      </c>
      <c r="CC19" s="129">
        <f t="shared" si="4"/>
        <v>45942</v>
      </c>
      <c r="CD19" s="129">
        <f t="shared" si="4"/>
        <v>45947</v>
      </c>
      <c r="CE19" s="129">
        <f t="shared" si="4"/>
        <v>45949</v>
      </c>
      <c r="CF19" s="129">
        <f t="shared" si="4"/>
        <v>45962</v>
      </c>
      <c r="CG19" s="129">
        <f t="shared" si="4"/>
        <v>45965</v>
      </c>
      <c r="CH19" s="129">
        <f t="shared" si="4"/>
        <v>45966</v>
      </c>
      <c r="CI19" s="129">
        <f t="shared" si="4"/>
        <v>45968</v>
      </c>
      <c r="CJ19" s="129">
        <f t="shared" si="4"/>
        <v>45970</v>
      </c>
      <c r="CK19" s="129">
        <f t="shared" si="4"/>
        <v>45975</v>
      </c>
      <c r="CL19" s="129">
        <f t="shared" si="4"/>
        <v>45977</v>
      </c>
      <c r="CM19" s="129">
        <f t="shared" si="4"/>
        <v>45982</v>
      </c>
      <c r="CN19" s="129">
        <f t="shared" si="4"/>
        <v>45984</v>
      </c>
      <c r="CO19" s="129">
        <f t="shared" si="4"/>
        <v>45989</v>
      </c>
      <c r="CP19" s="129">
        <f t="shared" si="4"/>
        <v>45991</v>
      </c>
      <c r="CQ19" s="129">
        <f t="shared" si="4"/>
        <v>45992</v>
      </c>
      <c r="CR19" s="129">
        <f t="shared" si="4"/>
        <v>45996</v>
      </c>
      <c r="CS19" s="129">
        <f t="shared" si="4"/>
        <v>46003</v>
      </c>
      <c r="CT19" s="129">
        <f t="shared" si="4"/>
        <v>46010</v>
      </c>
      <c r="CU19" s="129">
        <f t="shared" si="4"/>
        <v>46012</v>
      </c>
    </row>
    <row r="20" spans="1:99" ht="23.25" customHeight="1" x14ac:dyDescent="0.2">
      <c r="A20" s="16"/>
      <c r="B20" s="129" t="e">
        <f t="shared" ref="B20" si="5">B6</f>
        <v>#REF!</v>
      </c>
      <c r="C20" s="129" t="e">
        <f t="shared" ref="C20:E20" si="6">C6</f>
        <v>#REF!</v>
      </c>
      <c r="D20" s="129" t="e">
        <f t="shared" si="6"/>
        <v>#REF!</v>
      </c>
      <c r="E20" s="129" t="e">
        <f t="shared" si="6"/>
        <v>#REF!</v>
      </c>
      <c r="F20" s="129" t="e">
        <f t="shared" ref="F20:AU20" si="7">F6</f>
        <v>#REF!</v>
      </c>
      <c r="G20" s="129" t="e">
        <f t="shared" si="7"/>
        <v>#REF!</v>
      </c>
      <c r="H20" s="129" t="e">
        <f t="shared" si="7"/>
        <v>#REF!</v>
      </c>
      <c r="I20" s="129" t="e">
        <f t="shared" si="7"/>
        <v>#REF!</v>
      </c>
      <c r="J20" s="129" t="e">
        <f t="shared" si="7"/>
        <v>#REF!</v>
      </c>
      <c r="K20" s="129" t="e">
        <f t="shared" si="7"/>
        <v>#REF!</v>
      </c>
      <c r="L20" s="129" t="e">
        <f t="shared" si="7"/>
        <v>#REF!</v>
      </c>
      <c r="M20" s="129" t="e">
        <f t="shared" si="7"/>
        <v>#REF!</v>
      </c>
      <c r="N20" s="129" t="e">
        <f t="shared" si="7"/>
        <v>#REF!</v>
      </c>
      <c r="O20" s="129" t="e">
        <f t="shared" si="7"/>
        <v>#REF!</v>
      </c>
      <c r="P20" s="129" t="e">
        <f t="shared" si="7"/>
        <v>#REF!</v>
      </c>
      <c r="Q20" s="129" t="e">
        <f t="shared" si="7"/>
        <v>#REF!</v>
      </c>
      <c r="R20" s="129" t="e">
        <f t="shared" si="7"/>
        <v>#REF!</v>
      </c>
      <c r="S20" s="129" t="e">
        <f t="shared" si="7"/>
        <v>#REF!</v>
      </c>
      <c r="T20" s="129" t="e">
        <f t="shared" si="7"/>
        <v>#REF!</v>
      </c>
      <c r="U20" s="129" t="e">
        <f t="shared" si="7"/>
        <v>#REF!</v>
      </c>
      <c r="V20" s="129" t="e">
        <f t="shared" si="7"/>
        <v>#REF!</v>
      </c>
      <c r="W20" s="129" t="e">
        <f t="shared" si="7"/>
        <v>#REF!</v>
      </c>
      <c r="X20" s="129" t="e">
        <f t="shared" si="7"/>
        <v>#REF!</v>
      </c>
      <c r="Y20" s="129" t="e">
        <f t="shared" si="7"/>
        <v>#REF!</v>
      </c>
      <c r="Z20" s="129" t="e">
        <f t="shared" si="7"/>
        <v>#REF!</v>
      </c>
      <c r="AA20" s="129" t="e">
        <f t="shared" si="7"/>
        <v>#REF!</v>
      </c>
      <c r="AB20" s="129" t="e">
        <f t="shared" si="7"/>
        <v>#REF!</v>
      </c>
      <c r="AC20" s="129" t="e">
        <f t="shared" si="7"/>
        <v>#REF!</v>
      </c>
      <c r="AD20" s="129" t="e">
        <f t="shared" si="7"/>
        <v>#REF!</v>
      </c>
      <c r="AE20" s="129" t="e">
        <f t="shared" si="7"/>
        <v>#REF!</v>
      </c>
      <c r="AF20" s="129" t="e">
        <f t="shared" si="7"/>
        <v>#REF!</v>
      </c>
      <c r="AG20" s="129" t="e">
        <f t="shared" si="7"/>
        <v>#REF!</v>
      </c>
      <c r="AH20" s="129" t="e">
        <f t="shared" si="7"/>
        <v>#REF!</v>
      </c>
      <c r="AI20" s="129" t="e">
        <f t="shared" si="7"/>
        <v>#REF!</v>
      </c>
      <c r="AJ20" s="129" t="e">
        <f t="shared" si="7"/>
        <v>#REF!</v>
      </c>
      <c r="AK20" s="129" t="e">
        <f t="shared" si="7"/>
        <v>#REF!</v>
      </c>
      <c r="AL20" s="129" t="e">
        <f t="shared" si="7"/>
        <v>#REF!</v>
      </c>
      <c r="AM20" s="129" t="e">
        <f t="shared" si="7"/>
        <v>#REF!</v>
      </c>
      <c r="AN20" s="129" t="e">
        <f t="shared" si="7"/>
        <v>#REF!</v>
      </c>
      <c r="AO20" s="129" t="e">
        <f t="shared" si="7"/>
        <v>#REF!</v>
      </c>
      <c r="AP20" s="129" t="e">
        <f t="shared" si="7"/>
        <v>#REF!</v>
      </c>
      <c r="AQ20" s="129" t="e">
        <f t="shared" si="7"/>
        <v>#REF!</v>
      </c>
      <c r="AR20" s="129" t="e">
        <f t="shared" si="7"/>
        <v>#REF!</v>
      </c>
      <c r="AS20" s="129" t="e">
        <f t="shared" si="7"/>
        <v>#REF!</v>
      </c>
      <c r="AT20" s="129" t="e">
        <f t="shared" si="7"/>
        <v>#REF!</v>
      </c>
      <c r="AU20" s="129" t="e">
        <f t="shared" si="7"/>
        <v>#REF!</v>
      </c>
      <c r="AV20" s="129">
        <f t="shared" ref="AV20" si="8">AV6</f>
        <v>45848</v>
      </c>
      <c r="AW20" s="129">
        <f t="shared" ref="AW20:CU20" si="9">AW6</f>
        <v>45850</v>
      </c>
      <c r="AX20" s="129">
        <f t="shared" si="9"/>
        <v>45851</v>
      </c>
      <c r="AY20" s="46">
        <f t="shared" si="9"/>
        <v>45853</v>
      </c>
      <c r="AZ20" s="46">
        <f t="shared" si="9"/>
        <v>45855</v>
      </c>
      <c r="BA20" s="46">
        <f t="shared" si="9"/>
        <v>45857</v>
      </c>
      <c r="BB20" s="46">
        <f t="shared" si="9"/>
        <v>45859</v>
      </c>
      <c r="BC20" s="46">
        <f t="shared" si="9"/>
        <v>45861</v>
      </c>
      <c r="BD20" s="46">
        <f t="shared" si="9"/>
        <v>45862</v>
      </c>
      <c r="BE20" s="46">
        <f t="shared" si="9"/>
        <v>45864</v>
      </c>
      <c r="BF20" s="46">
        <f t="shared" si="9"/>
        <v>45866</v>
      </c>
      <c r="BG20" s="46">
        <f t="shared" si="9"/>
        <v>45869</v>
      </c>
      <c r="BH20" s="46">
        <f t="shared" si="9"/>
        <v>45871</v>
      </c>
      <c r="BI20" s="46">
        <f t="shared" si="9"/>
        <v>45876</v>
      </c>
      <c r="BJ20" s="46">
        <f t="shared" si="9"/>
        <v>45878</v>
      </c>
      <c r="BK20" s="46">
        <f t="shared" si="9"/>
        <v>45881</v>
      </c>
      <c r="BL20" s="46">
        <f t="shared" si="9"/>
        <v>45883</v>
      </c>
      <c r="BM20" s="46">
        <f t="shared" si="9"/>
        <v>45885</v>
      </c>
      <c r="BN20" s="46">
        <f t="shared" si="9"/>
        <v>45889</v>
      </c>
      <c r="BO20" s="46">
        <f t="shared" si="9"/>
        <v>45890</v>
      </c>
      <c r="BP20" s="129">
        <f t="shared" si="9"/>
        <v>45892</v>
      </c>
      <c r="BQ20" s="129">
        <f t="shared" si="9"/>
        <v>45900</v>
      </c>
      <c r="BR20" s="129">
        <f t="shared" si="9"/>
        <v>45904</v>
      </c>
      <c r="BS20" s="129">
        <f t="shared" si="9"/>
        <v>45906</v>
      </c>
      <c r="BT20" s="129">
        <f t="shared" si="9"/>
        <v>45908</v>
      </c>
      <c r="BU20" s="129">
        <f t="shared" si="9"/>
        <v>45912</v>
      </c>
      <c r="BV20" s="129">
        <f t="shared" si="9"/>
        <v>45925</v>
      </c>
      <c r="BW20" s="129">
        <f t="shared" si="9"/>
        <v>45927</v>
      </c>
      <c r="BX20" s="129">
        <f t="shared" si="9"/>
        <v>45930</v>
      </c>
      <c r="BY20" s="129">
        <f t="shared" si="9"/>
        <v>45932</v>
      </c>
      <c r="BZ20" s="129">
        <f t="shared" si="9"/>
        <v>45934</v>
      </c>
      <c r="CA20" s="129">
        <f t="shared" si="9"/>
        <v>45939</v>
      </c>
      <c r="CB20" s="129">
        <f t="shared" si="9"/>
        <v>45941</v>
      </c>
      <c r="CC20" s="129">
        <f t="shared" si="9"/>
        <v>45946</v>
      </c>
      <c r="CD20" s="129">
        <f t="shared" si="9"/>
        <v>45948</v>
      </c>
      <c r="CE20" s="129">
        <f t="shared" si="9"/>
        <v>45961</v>
      </c>
      <c r="CF20" s="129">
        <f t="shared" si="9"/>
        <v>45964</v>
      </c>
      <c r="CG20" s="129">
        <f t="shared" si="9"/>
        <v>45965</v>
      </c>
      <c r="CH20" s="129">
        <f t="shared" si="9"/>
        <v>45967</v>
      </c>
      <c r="CI20" s="129">
        <f t="shared" si="9"/>
        <v>45969</v>
      </c>
      <c r="CJ20" s="129">
        <f t="shared" si="9"/>
        <v>45974</v>
      </c>
      <c r="CK20" s="129">
        <f t="shared" si="9"/>
        <v>45976</v>
      </c>
      <c r="CL20" s="129">
        <f t="shared" si="9"/>
        <v>45981</v>
      </c>
      <c r="CM20" s="129">
        <f t="shared" si="9"/>
        <v>45983</v>
      </c>
      <c r="CN20" s="129">
        <f t="shared" si="9"/>
        <v>45988</v>
      </c>
      <c r="CO20" s="129">
        <f t="shared" si="9"/>
        <v>45990</v>
      </c>
      <c r="CP20" s="129">
        <f t="shared" si="9"/>
        <v>45991</v>
      </c>
      <c r="CQ20" s="129">
        <f t="shared" si="9"/>
        <v>45995</v>
      </c>
      <c r="CR20" s="129">
        <f t="shared" si="9"/>
        <v>46002</v>
      </c>
      <c r="CS20" s="129">
        <f t="shared" si="9"/>
        <v>46009</v>
      </c>
      <c r="CT20" s="129">
        <f t="shared" si="9"/>
        <v>46011</v>
      </c>
      <c r="CU20" s="129">
        <f t="shared" si="9"/>
        <v>46016</v>
      </c>
    </row>
    <row r="21" spans="1:99" x14ac:dyDescent="0.2">
      <c r="A21" s="16" t="s">
        <v>11</v>
      </c>
    </row>
    <row r="22" spans="1:99" x14ac:dyDescent="0.2">
      <c r="A22" s="16">
        <v>1</v>
      </c>
      <c r="B22" s="60" t="e">
        <f t="shared" ref="B22" si="10">ROUNDUP(B8*0.82,)+35</f>
        <v>#REF!</v>
      </c>
      <c r="C22" s="60" t="e">
        <f t="shared" ref="C22:E22" si="11">ROUNDUP(C8*0.82,)+35</f>
        <v>#REF!</v>
      </c>
      <c r="D22" s="60" t="e">
        <f t="shared" si="11"/>
        <v>#REF!</v>
      </c>
      <c r="E22" s="60" t="e">
        <f t="shared" si="11"/>
        <v>#REF!</v>
      </c>
      <c r="F22" s="60" t="e">
        <f t="shared" ref="F22:AU22" si="12">ROUNDUP(F8*0.82,)+35</f>
        <v>#REF!</v>
      </c>
      <c r="G22" s="60" t="e">
        <f t="shared" si="12"/>
        <v>#REF!</v>
      </c>
      <c r="H22" s="60" t="e">
        <f t="shared" si="12"/>
        <v>#REF!</v>
      </c>
      <c r="I22" s="60" t="e">
        <f t="shared" si="12"/>
        <v>#REF!</v>
      </c>
      <c r="J22" s="60" t="e">
        <f t="shared" si="12"/>
        <v>#REF!</v>
      </c>
      <c r="K22" s="60" t="e">
        <f t="shared" si="12"/>
        <v>#REF!</v>
      </c>
      <c r="L22" s="60" t="e">
        <f t="shared" si="12"/>
        <v>#REF!</v>
      </c>
      <c r="M22" s="60" t="e">
        <f t="shared" si="12"/>
        <v>#REF!</v>
      </c>
      <c r="N22" s="60" t="e">
        <f t="shared" si="12"/>
        <v>#REF!</v>
      </c>
      <c r="O22" s="60" t="e">
        <f t="shared" si="12"/>
        <v>#REF!</v>
      </c>
      <c r="P22" s="60" t="e">
        <f t="shared" si="12"/>
        <v>#REF!</v>
      </c>
      <c r="Q22" s="60" t="e">
        <f t="shared" si="12"/>
        <v>#REF!</v>
      </c>
      <c r="R22" s="60" t="e">
        <f t="shared" si="12"/>
        <v>#REF!</v>
      </c>
      <c r="S22" s="60" t="e">
        <f t="shared" si="12"/>
        <v>#REF!</v>
      </c>
      <c r="T22" s="60" t="e">
        <f t="shared" si="12"/>
        <v>#REF!</v>
      </c>
      <c r="U22" s="60" t="e">
        <f t="shared" si="12"/>
        <v>#REF!</v>
      </c>
      <c r="V22" s="60" t="e">
        <f t="shared" si="12"/>
        <v>#REF!</v>
      </c>
      <c r="W22" s="60" t="e">
        <f t="shared" si="12"/>
        <v>#REF!</v>
      </c>
      <c r="X22" s="60" t="e">
        <f t="shared" si="12"/>
        <v>#REF!</v>
      </c>
      <c r="Y22" s="60" t="e">
        <f t="shared" si="12"/>
        <v>#REF!</v>
      </c>
      <c r="Z22" s="60" t="e">
        <f t="shared" si="12"/>
        <v>#REF!</v>
      </c>
      <c r="AA22" s="60" t="e">
        <f t="shared" si="12"/>
        <v>#REF!</v>
      </c>
      <c r="AB22" s="60" t="e">
        <f t="shared" si="12"/>
        <v>#REF!</v>
      </c>
      <c r="AC22" s="60" t="e">
        <f t="shared" si="12"/>
        <v>#REF!</v>
      </c>
      <c r="AD22" s="60" t="e">
        <f t="shared" si="12"/>
        <v>#REF!</v>
      </c>
      <c r="AE22" s="60" t="e">
        <f t="shared" si="12"/>
        <v>#REF!</v>
      </c>
      <c r="AF22" s="60" t="e">
        <f t="shared" si="12"/>
        <v>#REF!</v>
      </c>
      <c r="AG22" s="60" t="e">
        <f t="shared" si="12"/>
        <v>#REF!</v>
      </c>
      <c r="AH22" s="60" t="e">
        <f t="shared" si="12"/>
        <v>#REF!</v>
      </c>
      <c r="AI22" s="60" t="e">
        <f t="shared" si="12"/>
        <v>#REF!</v>
      </c>
      <c r="AJ22" s="60" t="e">
        <f t="shared" si="12"/>
        <v>#REF!</v>
      </c>
      <c r="AK22" s="60" t="e">
        <f t="shared" si="12"/>
        <v>#REF!</v>
      </c>
      <c r="AL22" s="60" t="e">
        <f t="shared" si="12"/>
        <v>#REF!</v>
      </c>
      <c r="AM22" s="60" t="e">
        <f t="shared" si="12"/>
        <v>#REF!</v>
      </c>
      <c r="AN22" s="60" t="e">
        <f t="shared" si="12"/>
        <v>#REF!</v>
      </c>
      <c r="AO22" s="60" t="e">
        <f t="shared" si="12"/>
        <v>#REF!</v>
      </c>
      <c r="AP22" s="60" t="e">
        <f t="shared" si="12"/>
        <v>#REF!</v>
      </c>
      <c r="AQ22" s="60" t="e">
        <f t="shared" si="12"/>
        <v>#REF!</v>
      </c>
      <c r="AR22" s="60" t="e">
        <f t="shared" si="12"/>
        <v>#REF!</v>
      </c>
      <c r="AS22" s="60" t="e">
        <f t="shared" si="12"/>
        <v>#REF!</v>
      </c>
      <c r="AT22" s="60" t="e">
        <f t="shared" si="12"/>
        <v>#REF!</v>
      </c>
      <c r="AU22" s="60" t="e">
        <f t="shared" si="12"/>
        <v>#REF!</v>
      </c>
      <c r="AV22" s="60">
        <f t="shared" ref="AV22" si="13">ROUNDUP(AV8*0.82,)</f>
        <v>8200</v>
      </c>
      <c r="AW22" s="60">
        <f t="shared" ref="AW22:CU22" si="14">ROUNDUP(AW8*0.82,)</f>
        <v>5084</v>
      </c>
      <c r="AX22" s="60">
        <f t="shared" si="14"/>
        <v>5084</v>
      </c>
      <c r="AY22" s="60">
        <f t="shared" si="14"/>
        <v>4756</v>
      </c>
      <c r="AZ22" s="60">
        <f t="shared" si="14"/>
        <v>5412</v>
      </c>
      <c r="BA22" s="60">
        <f t="shared" si="14"/>
        <v>5412</v>
      </c>
      <c r="BB22" s="60">
        <f t="shared" si="14"/>
        <v>5412</v>
      </c>
      <c r="BC22" s="60">
        <f t="shared" si="14"/>
        <v>5412</v>
      </c>
      <c r="BD22" s="60">
        <f t="shared" si="14"/>
        <v>5412</v>
      </c>
      <c r="BE22" s="60">
        <f t="shared" si="14"/>
        <v>6724</v>
      </c>
      <c r="BF22" s="60">
        <f t="shared" si="14"/>
        <v>6560</v>
      </c>
      <c r="BG22" s="60">
        <f t="shared" si="14"/>
        <v>4756</v>
      </c>
      <c r="BH22" s="60">
        <f t="shared" si="14"/>
        <v>5412</v>
      </c>
      <c r="BI22" s="60">
        <f t="shared" si="14"/>
        <v>5412</v>
      </c>
      <c r="BJ22" s="60">
        <f t="shared" si="14"/>
        <v>5412</v>
      </c>
      <c r="BK22" s="60">
        <f t="shared" si="14"/>
        <v>5412</v>
      </c>
      <c r="BL22" s="60">
        <f t="shared" si="14"/>
        <v>5412</v>
      </c>
      <c r="BM22" s="60">
        <f t="shared" si="14"/>
        <v>5412</v>
      </c>
      <c r="BN22" s="60">
        <f t="shared" si="14"/>
        <v>5412</v>
      </c>
      <c r="BO22" s="60">
        <f t="shared" si="14"/>
        <v>5412</v>
      </c>
      <c r="BP22" s="60">
        <f t="shared" si="14"/>
        <v>5412</v>
      </c>
      <c r="BQ22" s="60">
        <f t="shared" si="14"/>
        <v>4592</v>
      </c>
      <c r="BR22" s="60">
        <f t="shared" si="14"/>
        <v>4592</v>
      </c>
      <c r="BS22" s="60">
        <f t="shared" si="14"/>
        <v>5412</v>
      </c>
      <c r="BT22" s="60">
        <f t="shared" si="14"/>
        <v>4592</v>
      </c>
      <c r="BU22" s="60">
        <f t="shared" si="14"/>
        <v>4592</v>
      </c>
      <c r="BV22" s="60">
        <f t="shared" si="14"/>
        <v>6232</v>
      </c>
      <c r="BW22" s="60">
        <f t="shared" si="14"/>
        <v>4592</v>
      </c>
      <c r="BX22" s="60">
        <f t="shared" si="14"/>
        <v>4592</v>
      </c>
      <c r="BY22" s="60">
        <f t="shared" si="14"/>
        <v>4592</v>
      </c>
      <c r="BZ22" s="60">
        <f t="shared" si="14"/>
        <v>4756</v>
      </c>
      <c r="CA22" s="60">
        <f t="shared" si="14"/>
        <v>4592</v>
      </c>
      <c r="CB22" s="60">
        <f t="shared" si="14"/>
        <v>4756</v>
      </c>
      <c r="CC22" s="60">
        <f t="shared" si="14"/>
        <v>4592</v>
      </c>
      <c r="CD22" s="60">
        <f t="shared" si="14"/>
        <v>4756</v>
      </c>
      <c r="CE22" s="60">
        <f t="shared" si="14"/>
        <v>4592</v>
      </c>
      <c r="CF22" s="60">
        <f t="shared" si="14"/>
        <v>4592</v>
      </c>
      <c r="CG22" s="60">
        <f t="shared" si="14"/>
        <v>4264</v>
      </c>
      <c r="CH22" s="60">
        <f t="shared" si="14"/>
        <v>3280</v>
      </c>
      <c r="CI22" s="60">
        <f t="shared" si="14"/>
        <v>3444</v>
      </c>
      <c r="CJ22" s="60">
        <f t="shared" si="14"/>
        <v>3280</v>
      </c>
      <c r="CK22" s="60">
        <f t="shared" si="14"/>
        <v>3444</v>
      </c>
      <c r="CL22" s="60">
        <f t="shared" si="14"/>
        <v>3280</v>
      </c>
      <c r="CM22" s="60">
        <f t="shared" si="14"/>
        <v>3444</v>
      </c>
      <c r="CN22" s="60">
        <f t="shared" si="14"/>
        <v>3280</v>
      </c>
      <c r="CO22" s="60">
        <f t="shared" si="14"/>
        <v>3444</v>
      </c>
      <c r="CP22" s="60">
        <f t="shared" si="14"/>
        <v>3280</v>
      </c>
      <c r="CQ22" s="60">
        <f t="shared" si="14"/>
        <v>3280</v>
      </c>
      <c r="CR22" s="60">
        <f t="shared" si="14"/>
        <v>3444</v>
      </c>
      <c r="CS22" s="60">
        <f t="shared" si="14"/>
        <v>4592</v>
      </c>
      <c r="CT22" s="60">
        <f t="shared" si="14"/>
        <v>4756</v>
      </c>
      <c r="CU22" s="60">
        <f t="shared" si="14"/>
        <v>4592</v>
      </c>
    </row>
    <row r="23" spans="1:99" x14ac:dyDescent="0.2">
      <c r="A23" s="120" t="s">
        <v>107</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row>
    <row r="24" spans="1:99" x14ac:dyDescent="0.2">
      <c r="A24" s="3">
        <v>1</v>
      </c>
      <c r="B24" s="60" t="e">
        <f t="shared" ref="B24" si="15">ROUNDUP(B10*0.82,)+35</f>
        <v>#REF!</v>
      </c>
      <c r="C24" s="60" t="e">
        <f t="shared" ref="C24:E24" si="16">ROUNDUP(C10*0.82,)+35</f>
        <v>#REF!</v>
      </c>
      <c r="D24" s="60" t="e">
        <f t="shared" si="16"/>
        <v>#REF!</v>
      </c>
      <c r="E24" s="60" t="e">
        <f t="shared" si="16"/>
        <v>#REF!</v>
      </c>
      <c r="F24" s="60" t="e">
        <f t="shared" ref="F24:AU24" si="17">ROUNDUP(F10*0.82,)+35</f>
        <v>#REF!</v>
      </c>
      <c r="G24" s="60" t="e">
        <f t="shared" si="17"/>
        <v>#REF!</v>
      </c>
      <c r="H24" s="60" t="e">
        <f t="shared" si="17"/>
        <v>#REF!</v>
      </c>
      <c r="I24" s="60" t="e">
        <f t="shared" si="17"/>
        <v>#REF!</v>
      </c>
      <c r="J24" s="60" t="e">
        <f t="shared" si="17"/>
        <v>#REF!</v>
      </c>
      <c r="K24" s="60" t="e">
        <f t="shared" si="17"/>
        <v>#REF!</v>
      </c>
      <c r="L24" s="60" t="e">
        <f t="shared" si="17"/>
        <v>#REF!</v>
      </c>
      <c r="M24" s="60" t="e">
        <f t="shared" si="17"/>
        <v>#REF!</v>
      </c>
      <c r="N24" s="60" t="e">
        <f t="shared" si="17"/>
        <v>#REF!</v>
      </c>
      <c r="O24" s="60" t="e">
        <f t="shared" si="17"/>
        <v>#REF!</v>
      </c>
      <c r="P24" s="60" t="e">
        <f t="shared" si="17"/>
        <v>#REF!</v>
      </c>
      <c r="Q24" s="60" t="e">
        <f t="shared" si="17"/>
        <v>#REF!</v>
      </c>
      <c r="R24" s="60" t="e">
        <f t="shared" si="17"/>
        <v>#REF!</v>
      </c>
      <c r="S24" s="60" t="e">
        <f t="shared" si="17"/>
        <v>#REF!</v>
      </c>
      <c r="T24" s="60" t="e">
        <f t="shared" si="17"/>
        <v>#REF!</v>
      </c>
      <c r="U24" s="60" t="e">
        <f t="shared" si="17"/>
        <v>#REF!</v>
      </c>
      <c r="V24" s="60" t="e">
        <f t="shared" si="17"/>
        <v>#REF!</v>
      </c>
      <c r="W24" s="60" t="e">
        <f t="shared" si="17"/>
        <v>#REF!</v>
      </c>
      <c r="X24" s="60" t="e">
        <f t="shared" si="17"/>
        <v>#REF!</v>
      </c>
      <c r="Y24" s="60" t="e">
        <f t="shared" si="17"/>
        <v>#REF!</v>
      </c>
      <c r="Z24" s="60" t="e">
        <f t="shared" si="17"/>
        <v>#REF!</v>
      </c>
      <c r="AA24" s="60" t="e">
        <f t="shared" si="17"/>
        <v>#REF!</v>
      </c>
      <c r="AB24" s="60" t="e">
        <f t="shared" si="17"/>
        <v>#REF!</v>
      </c>
      <c r="AC24" s="60" t="e">
        <f t="shared" si="17"/>
        <v>#REF!</v>
      </c>
      <c r="AD24" s="60" t="e">
        <f t="shared" si="17"/>
        <v>#REF!</v>
      </c>
      <c r="AE24" s="60" t="e">
        <f t="shared" si="17"/>
        <v>#REF!</v>
      </c>
      <c r="AF24" s="60" t="e">
        <f t="shared" si="17"/>
        <v>#REF!</v>
      </c>
      <c r="AG24" s="60" t="e">
        <f t="shared" si="17"/>
        <v>#REF!</v>
      </c>
      <c r="AH24" s="60" t="e">
        <f t="shared" si="17"/>
        <v>#REF!</v>
      </c>
      <c r="AI24" s="60" t="e">
        <f t="shared" si="17"/>
        <v>#REF!</v>
      </c>
      <c r="AJ24" s="60" t="e">
        <f t="shared" si="17"/>
        <v>#REF!</v>
      </c>
      <c r="AK24" s="60" t="e">
        <f t="shared" si="17"/>
        <v>#REF!</v>
      </c>
      <c r="AL24" s="60" t="e">
        <f t="shared" si="17"/>
        <v>#REF!</v>
      </c>
      <c r="AM24" s="60" t="e">
        <f t="shared" si="17"/>
        <v>#REF!</v>
      </c>
      <c r="AN24" s="60" t="e">
        <f t="shared" si="17"/>
        <v>#REF!</v>
      </c>
      <c r="AO24" s="60" t="e">
        <f t="shared" si="17"/>
        <v>#REF!</v>
      </c>
      <c r="AP24" s="60" t="e">
        <f t="shared" si="17"/>
        <v>#REF!</v>
      </c>
      <c r="AQ24" s="60" t="e">
        <f t="shared" si="17"/>
        <v>#REF!</v>
      </c>
      <c r="AR24" s="60" t="e">
        <f t="shared" si="17"/>
        <v>#REF!</v>
      </c>
      <c r="AS24" s="60" t="e">
        <f t="shared" si="17"/>
        <v>#REF!</v>
      </c>
      <c r="AT24" s="60" t="e">
        <f t="shared" si="17"/>
        <v>#REF!</v>
      </c>
      <c r="AU24" s="60" t="e">
        <f t="shared" si="17"/>
        <v>#REF!</v>
      </c>
      <c r="AV24" s="60">
        <f t="shared" ref="AV24" si="18">ROUNDUP(AV10*0.82,)</f>
        <v>9430</v>
      </c>
      <c r="AW24" s="60">
        <f t="shared" ref="AW24:CU24" si="19">ROUNDUP(AW10*0.82,)</f>
        <v>6314</v>
      </c>
      <c r="AX24" s="60">
        <f t="shared" si="19"/>
        <v>6314</v>
      </c>
      <c r="AY24" s="60">
        <f t="shared" si="19"/>
        <v>5986</v>
      </c>
      <c r="AZ24" s="60">
        <f t="shared" si="19"/>
        <v>6642</v>
      </c>
      <c r="BA24" s="60">
        <f t="shared" si="19"/>
        <v>6642</v>
      </c>
      <c r="BB24" s="60">
        <f t="shared" si="19"/>
        <v>6642</v>
      </c>
      <c r="BC24" s="60">
        <f t="shared" si="19"/>
        <v>6642</v>
      </c>
      <c r="BD24" s="60">
        <f t="shared" si="19"/>
        <v>6642</v>
      </c>
      <c r="BE24" s="60">
        <f t="shared" si="19"/>
        <v>7954</v>
      </c>
      <c r="BF24" s="60">
        <f t="shared" si="19"/>
        <v>7790</v>
      </c>
      <c r="BG24" s="60">
        <f t="shared" si="19"/>
        <v>5986</v>
      </c>
      <c r="BH24" s="60">
        <f t="shared" si="19"/>
        <v>6642</v>
      </c>
      <c r="BI24" s="60">
        <f t="shared" si="19"/>
        <v>6642</v>
      </c>
      <c r="BJ24" s="60">
        <f t="shared" si="19"/>
        <v>6642</v>
      </c>
      <c r="BK24" s="60">
        <f t="shared" si="19"/>
        <v>6642</v>
      </c>
      <c r="BL24" s="60">
        <f t="shared" si="19"/>
        <v>6642</v>
      </c>
      <c r="BM24" s="60">
        <f t="shared" si="19"/>
        <v>6642</v>
      </c>
      <c r="BN24" s="60">
        <f t="shared" si="19"/>
        <v>6642</v>
      </c>
      <c r="BO24" s="60">
        <f t="shared" si="19"/>
        <v>6642</v>
      </c>
      <c r="BP24" s="60">
        <f t="shared" si="19"/>
        <v>6642</v>
      </c>
      <c r="BQ24" s="60">
        <f t="shared" si="19"/>
        <v>5822</v>
      </c>
      <c r="BR24" s="60">
        <f t="shared" si="19"/>
        <v>5822</v>
      </c>
      <c r="BS24" s="60">
        <f t="shared" si="19"/>
        <v>6642</v>
      </c>
      <c r="BT24" s="60">
        <f t="shared" si="19"/>
        <v>5822</v>
      </c>
      <c r="BU24" s="60">
        <f t="shared" si="19"/>
        <v>5822</v>
      </c>
      <c r="BV24" s="60">
        <f t="shared" si="19"/>
        <v>7462</v>
      </c>
      <c r="BW24" s="60">
        <f t="shared" si="19"/>
        <v>5822</v>
      </c>
      <c r="BX24" s="60">
        <f t="shared" si="19"/>
        <v>5822</v>
      </c>
      <c r="BY24" s="60">
        <f t="shared" si="19"/>
        <v>5822</v>
      </c>
      <c r="BZ24" s="60">
        <f t="shared" si="19"/>
        <v>5986</v>
      </c>
      <c r="CA24" s="60">
        <f t="shared" si="19"/>
        <v>5822</v>
      </c>
      <c r="CB24" s="60">
        <f t="shared" si="19"/>
        <v>5986</v>
      </c>
      <c r="CC24" s="60">
        <f t="shared" si="19"/>
        <v>5822</v>
      </c>
      <c r="CD24" s="60">
        <f t="shared" si="19"/>
        <v>5986</v>
      </c>
      <c r="CE24" s="60">
        <f t="shared" si="19"/>
        <v>5822</v>
      </c>
      <c r="CF24" s="60">
        <f t="shared" si="19"/>
        <v>5822</v>
      </c>
      <c r="CG24" s="60">
        <f t="shared" si="19"/>
        <v>5494</v>
      </c>
      <c r="CH24" s="60">
        <f t="shared" si="19"/>
        <v>4510</v>
      </c>
      <c r="CI24" s="60">
        <f t="shared" si="19"/>
        <v>4674</v>
      </c>
      <c r="CJ24" s="60">
        <f t="shared" si="19"/>
        <v>4510</v>
      </c>
      <c r="CK24" s="60">
        <f t="shared" si="19"/>
        <v>4674</v>
      </c>
      <c r="CL24" s="60">
        <f t="shared" si="19"/>
        <v>4510</v>
      </c>
      <c r="CM24" s="60">
        <f t="shared" si="19"/>
        <v>4674</v>
      </c>
      <c r="CN24" s="60">
        <f t="shared" si="19"/>
        <v>4510</v>
      </c>
      <c r="CO24" s="60">
        <f t="shared" si="19"/>
        <v>4674</v>
      </c>
      <c r="CP24" s="60">
        <f t="shared" si="19"/>
        <v>4510</v>
      </c>
      <c r="CQ24" s="60">
        <f t="shared" si="19"/>
        <v>4510</v>
      </c>
      <c r="CR24" s="60">
        <f t="shared" si="19"/>
        <v>4674</v>
      </c>
      <c r="CS24" s="60">
        <f t="shared" si="19"/>
        <v>5822</v>
      </c>
      <c r="CT24" s="60">
        <f t="shared" si="19"/>
        <v>5986</v>
      </c>
      <c r="CU24" s="60">
        <f t="shared" si="19"/>
        <v>5822</v>
      </c>
    </row>
    <row r="25" spans="1:99"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row>
    <row r="26" spans="1:99" x14ac:dyDescent="0.2">
      <c r="A26" s="16">
        <v>1</v>
      </c>
      <c r="B26" s="137" t="e">
        <f t="shared" ref="B26" si="20">ROUNDUP(B12*0.82,)+35</f>
        <v>#REF!</v>
      </c>
      <c r="C26" s="137" t="e">
        <f t="shared" ref="C26:E26" si="21">ROUNDUP(C12*0.82,)+35</f>
        <v>#REF!</v>
      </c>
      <c r="D26" s="137" t="e">
        <f t="shared" si="21"/>
        <v>#REF!</v>
      </c>
      <c r="E26" s="137" t="e">
        <f t="shared" si="21"/>
        <v>#REF!</v>
      </c>
      <c r="F26" s="137" t="e">
        <f t="shared" ref="F26:AU26" si="22">ROUNDUP(F12*0.82,)+35</f>
        <v>#REF!</v>
      </c>
      <c r="G26" s="137" t="e">
        <f t="shared" si="22"/>
        <v>#REF!</v>
      </c>
      <c r="H26" s="137" t="e">
        <f t="shared" si="22"/>
        <v>#REF!</v>
      </c>
      <c r="I26" s="137" t="e">
        <f t="shared" si="22"/>
        <v>#REF!</v>
      </c>
      <c r="J26" s="137" t="e">
        <f t="shared" si="22"/>
        <v>#REF!</v>
      </c>
      <c r="K26" s="137" t="e">
        <f t="shared" si="22"/>
        <v>#REF!</v>
      </c>
      <c r="L26" s="137" t="e">
        <f t="shared" si="22"/>
        <v>#REF!</v>
      </c>
      <c r="M26" s="137" t="e">
        <f t="shared" si="22"/>
        <v>#REF!</v>
      </c>
      <c r="N26" s="137" t="e">
        <f t="shared" si="22"/>
        <v>#REF!</v>
      </c>
      <c r="O26" s="137" t="e">
        <f t="shared" si="22"/>
        <v>#REF!</v>
      </c>
      <c r="P26" s="137" t="e">
        <f t="shared" si="22"/>
        <v>#REF!</v>
      </c>
      <c r="Q26" s="137" t="e">
        <f t="shared" si="22"/>
        <v>#REF!</v>
      </c>
      <c r="R26" s="137" t="e">
        <f t="shared" si="22"/>
        <v>#REF!</v>
      </c>
      <c r="S26" s="137" t="e">
        <f t="shared" si="22"/>
        <v>#REF!</v>
      </c>
      <c r="T26" s="137" t="e">
        <f t="shared" si="22"/>
        <v>#REF!</v>
      </c>
      <c r="U26" s="137" t="e">
        <f t="shared" si="22"/>
        <v>#REF!</v>
      </c>
      <c r="V26" s="137" t="e">
        <f t="shared" si="22"/>
        <v>#REF!</v>
      </c>
      <c r="W26" s="137" t="e">
        <f t="shared" si="22"/>
        <v>#REF!</v>
      </c>
      <c r="X26" s="137" t="e">
        <f t="shared" si="22"/>
        <v>#REF!</v>
      </c>
      <c r="Y26" s="137" t="e">
        <f t="shared" si="22"/>
        <v>#REF!</v>
      </c>
      <c r="Z26" s="137" t="e">
        <f t="shared" si="22"/>
        <v>#REF!</v>
      </c>
      <c r="AA26" s="137" t="e">
        <f t="shared" si="22"/>
        <v>#REF!</v>
      </c>
      <c r="AB26" s="137" t="e">
        <f t="shared" si="22"/>
        <v>#REF!</v>
      </c>
      <c r="AC26" s="137" t="e">
        <f t="shared" si="22"/>
        <v>#REF!</v>
      </c>
      <c r="AD26" s="137" t="e">
        <f t="shared" si="22"/>
        <v>#REF!</v>
      </c>
      <c r="AE26" s="137" t="e">
        <f t="shared" si="22"/>
        <v>#REF!</v>
      </c>
      <c r="AF26" s="137" t="e">
        <f t="shared" si="22"/>
        <v>#REF!</v>
      </c>
      <c r="AG26" s="137" t="e">
        <f t="shared" si="22"/>
        <v>#REF!</v>
      </c>
      <c r="AH26" s="137" t="e">
        <f t="shared" si="22"/>
        <v>#REF!</v>
      </c>
      <c r="AI26" s="137" t="e">
        <f t="shared" si="22"/>
        <v>#REF!</v>
      </c>
      <c r="AJ26" s="137" t="e">
        <f t="shared" si="22"/>
        <v>#REF!</v>
      </c>
      <c r="AK26" s="137" t="e">
        <f t="shared" si="22"/>
        <v>#REF!</v>
      </c>
      <c r="AL26" s="137" t="e">
        <f t="shared" si="22"/>
        <v>#REF!</v>
      </c>
      <c r="AM26" s="137" t="e">
        <f t="shared" si="22"/>
        <v>#REF!</v>
      </c>
      <c r="AN26" s="137" t="e">
        <f t="shared" si="22"/>
        <v>#REF!</v>
      </c>
      <c r="AO26" s="137" t="e">
        <f t="shared" si="22"/>
        <v>#REF!</v>
      </c>
      <c r="AP26" s="137" t="e">
        <f t="shared" si="22"/>
        <v>#REF!</v>
      </c>
      <c r="AQ26" s="137" t="e">
        <f t="shared" si="22"/>
        <v>#REF!</v>
      </c>
      <c r="AR26" s="137" t="e">
        <f t="shared" si="22"/>
        <v>#REF!</v>
      </c>
      <c r="AS26" s="137" t="e">
        <f t="shared" si="22"/>
        <v>#REF!</v>
      </c>
      <c r="AT26" s="137" t="e">
        <f t="shared" si="22"/>
        <v>#REF!</v>
      </c>
      <c r="AU26" s="137" t="e">
        <f t="shared" si="22"/>
        <v>#REF!</v>
      </c>
      <c r="AV26" s="60">
        <f t="shared" ref="AV26" si="23">ROUNDUP(AV12*0.82,)</f>
        <v>11070</v>
      </c>
      <c r="AW26" s="60">
        <f t="shared" ref="AW26:CU26" si="24">ROUNDUP(AW12*0.82,)</f>
        <v>7954</v>
      </c>
      <c r="AX26" s="60">
        <f t="shared" si="24"/>
        <v>7954</v>
      </c>
      <c r="AY26" s="60">
        <f t="shared" si="24"/>
        <v>7626</v>
      </c>
      <c r="AZ26" s="60">
        <f t="shared" si="24"/>
        <v>8282</v>
      </c>
      <c r="BA26" s="60">
        <f t="shared" si="24"/>
        <v>8282</v>
      </c>
      <c r="BB26" s="60">
        <f t="shared" si="24"/>
        <v>8282</v>
      </c>
      <c r="BC26" s="60">
        <f t="shared" si="24"/>
        <v>8282</v>
      </c>
      <c r="BD26" s="60">
        <f t="shared" si="24"/>
        <v>8282</v>
      </c>
      <c r="BE26" s="60">
        <f t="shared" si="24"/>
        <v>9594</v>
      </c>
      <c r="BF26" s="60">
        <f t="shared" si="24"/>
        <v>9430</v>
      </c>
      <c r="BG26" s="60">
        <f t="shared" si="24"/>
        <v>7626</v>
      </c>
      <c r="BH26" s="60">
        <f t="shared" si="24"/>
        <v>8282</v>
      </c>
      <c r="BI26" s="60">
        <f t="shared" si="24"/>
        <v>8282</v>
      </c>
      <c r="BJ26" s="60">
        <f t="shared" si="24"/>
        <v>8282</v>
      </c>
      <c r="BK26" s="60">
        <f t="shared" si="24"/>
        <v>8282</v>
      </c>
      <c r="BL26" s="60">
        <f t="shared" si="24"/>
        <v>8282</v>
      </c>
      <c r="BM26" s="60">
        <f t="shared" si="24"/>
        <v>8282</v>
      </c>
      <c r="BN26" s="60">
        <f t="shared" si="24"/>
        <v>8282</v>
      </c>
      <c r="BO26" s="60">
        <f t="shared" si="24"/>
        <v>8282</v>
      </c>
      <c r="BP26" s="60">
        <f t="shared" si="24"/>
        <v>8282</v>
      </c>
      <c r="BQ26" s="60">
        <f t="shared" si="24"/>
        <v>7462</v>
      </c>
      <c r="BR26" s="60">
        <f t="shared" si="24"/>
        <v>7462</v>
      </c>
      <c r="BS26" s="60">
        <f t="shared" si="24"/>
        <v>8282</v>
      </c>
      <c r="BT26" s="60">
        <f t="shared" si="24"/>
        <v>7462</v>
      </c>
      <c r="BU26" s="60">
        <f t="shared" si="24"/>
        <v>7462</v>
      </c>
      <c r="BV26" s="60">
        <f t="shared" si="24"/>
        <v>9102</v>
      </c>
      <c r="BW26" s="60">
        <f t="shared" si="24"/>
        <v>7462</v>
      </c>
      <c r="BX26" s="60">
        <f t="shared" si="24"/>
        <v>7462</v>
      </c>
      <c r="BY26" s="60">
        <f t="shared" si="24"/>
        <v>7462</v>
      </c>
      <c r="BZ26" s="60">
        <f t="shared" si="24"/>
        <v>7626</v>
      </c>
      <c r="CA26" s="60">
        <f t="shared" si="24"/>
        <v>7462</v>
      </c>
      <c r="CB26" s="60">
        <f t="shared" si="24"/>
        <v>7626</v>
      </c>
      <c r="CC26" s="60">
        <f t="shared" si="24"/>
        <v>7462</v>
      </c>
      <c r="CD26" s="60">
        <f t="shared" si="24"/>
        <v>7626</v>
      </c>
      <c r="CE26" s="60">
        <f t="shared" si="24"/>
        <v>7462</v>
      </c>
      <c r="CF26" s="60">
        <f t="shared" si="24"/>
        <v>7462</v>
      </c>
      <c r="CG26" s="60">
        <f t="shared" si="24"/>
        <v>7134</v>
      </c>
      <c r="CH26" s="60">
        <f t="shared" si="24"/>
        <v>6150</v>
      </c>
      <c r="CI26" s="60">
        <f t="shared" si="24"/>
        <v>6314</v>
      </c>
      <c r="CJ26" s="60">
        <f t="shared" si="24"/>
        <v>6150</v>
      </c>
      <c r="CK26" s="60">
        <f t="shared" si="24"/>
        <v>6314</v>
      </c>
      <c r="CL26" s="60">
        <f t="shared" si="24"/>
        <v>6150</v>
      </c>
      <c r="CM26" s="60">
        <f t="shared" si="24"/>
        <v>6314</v>
      </c>
      <c r="CN26" s="60">
        <f t="shared" si="24"/>
        <v>6150</v>
      </c>
      <c r="CO26" s="60">
        <f t="shared" si="24"/>
        <v>6314</v>
      </c>
      <c r="CP26" s="60">
        <f t="shared" si="24"/>
        <v>6150</v>
      </c>
      <c r="CQ26" s="60">
        <f t="shared" si="24"/>
        <v>6150</v>
      </c>
      <c r="CR26" s="60">
        <f t="shared" si="24"/>
        <v>6314</v>
      </c>
      <c r="CS26" s="60">
        <f t="shared" si="24"/>
        <v>7462</v>
      </c>
      <c r="CT26" s="60">
        <f t="shared" si="24"/>
        <v>7626</v>
      </c>
      <c r="CU26" s="60">
        <f t="shared" si="24"/>
        <v>7462</v>
      </c>
    </row>
    <row r="27" spans="1:9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row>
    <row r="28" spans="1:99" x14ac:dyDescent="0.2">
      <c r="A28" s="16">
        <v>1</v>
      </c>
      <c r="B28" s="137" t="e">
        <f t="shared" ref="B28" si="25">ROUNDUP(B14*0.82,)+35</f>
        <v>#REF!</v>
      </c>
      <c r="C28" s="137" t="e">
        <f t="shared" ref="C28:E28" si="26">ROUNDUP(C14*0.82,)+35</f>
        <v>#REF!</v>
      </c>
      <c r="D28" s="137" t="e">
        <f t="shared" si="26"/>
        <v>#REF!</v>
      </c>
      <c r="E28" s="137" t="e">
        <f t="shared" si="26"/>
        <v>#REF!</v>
      </c>
      <c r="F28" s="137" t="e">
        <f t="shared" ref="F28:AU28" si="27">ROUNDUP(F14*0.82,)+35</f>
        <v>#REF!</v>
      </c>
      <c r="G28" s="137" t="e">
        <f t="shared" si="27"/>
        <v>#REF!</v>
      </c>
      <c r="H28" s="137" t="e">
        <f t="shared" si="27"/>
        <v>#REF!</v>
      </c>
      <c r="I28" s="137" t="e">
        <f t="shared" si="27"/>
        <v>#REF!</v>
      </c>
      <c r="J28" s="137" t="e">
        <f t="shared" si="27"/>
        <v>#REF!</v>
      </c>
      <c r="K28" s="137" t="e">
        <f t="shared" si="27"/>
        <v>#REF!</v>
      </c>
      <c r="L28" s="137" t="e">
        <f t="shared" si="27"/>
        <v>#REF!</v>
      </c>
      <c r="M28" s="137" t="e">
        <f t="shared" si="27"/>
        <v>#REF!</v>
      </c>
      <c r="N28" s="137" t="e">
        <f t="shared" si="27"/>
        <v>#REF!</v>
      </c>
      <c r="O28" s="137" t="e">
        <f t="shared" si="27"/>
        <v>#REF!</v>
      </c>
      <c r="P28" s="137" t="e">
        <f t="shared" si="27"/>
        <v>#REF!</v>
      </c>
      <c r="Q28" s="137" t="e">
        <f t="shared" si="27"/>
        <v>#REF!</v>
      </c>
      <c r="R28" s="137" t="e">
        <f t="shared" si="27"/>
        <v>#REF!</v>
      </c>
      <c r="S28" s="137" t="e">
        <f t="shared" si="27"/>
        <v>#REF!</v>
      </c>
      <c r="T28" s="137" t="e">
        <f t="shared" si="27"/>
        <v>#REF!</v>
      </c>
      <c r="U28" s="137" t="e">
        <f t="shared" si="27"/>
        <v>#REF!</v>
      </c>
      <c r="V28" s="137" t="e">
        <f t="shared" si="27"/>
        <v>#REF!</v>
      </c>
      <c r="W28" s="137" t="e">
        <f t="shared" si="27"/>
        <v>#REF!</v>
      </c>
      <c r="X28" s="137" t="e">
        <f t="shared" si="27"/>
        <v>#REF!</v>
      </c>
      <c r="Y28" s="137" t="e">
        <f t="shared" si="27"/>
        <v>#REF!</v>
      </c>
      <c r="Z28" s="137" t="e">
        <f t="shared" si="27"/>
        <v>#REF!</v>
      </c>
      <c r="AA28" s="137" t="e">
        <f t="shared" si="27"/>
        <v>#REF!</v>
      </c>
      <c r="AB28" s="137" t="e">
        <f t="shared" si="27"/>
        <v>#REF!</v>
      </c>
      <c r="AC28" s="137" t="e">
        <f t="shared" si="27"/>
        <v>#REF!</v>
      </c>
      <c r="AD28" s="137" t="e">
        <f t="shared" si="27"/>
        <v>#REF!</v>
      </c>
      <c r="AE28" s="137" t="e">
        <f t="shared" si="27"/>
        <v>#REF!</v>
      </c>
      <c r="AF28" s="137" t="e">
        <f t="shared" si="27"/>
        <v>#REF!</v>
      </c>
      <c r="AG28" s="137" t="e">
        <f t="shared" si="27"/>
        <v>#REF!</v>
      </c>
      <c r="AH28" s="137" t="e">
        <f t="shared" si="27"/>
        <v>#REF!</v>
      </c>
      <c r="AI28" s="137" t="e">
        <f t="shared" si="27"/>
        <v>#REF!</v>
      </c>
      <c r="AJ28" s="137" t="e">
        <f t="shared" si="27"/>
        <v>#REF!</v>
      </c>
      <c r="AK28" s="137" t="e">
        <f t="shared" si="27"/>
        <v>#REF!</v>
      </c>
      <c r="AL28" s="137" t="e">
        <f t="shared" si="27"/>
        <v>#REF!</v>
      </c>
      <c r="AM28" s="137" t="e">
        <f t="shared" si="27"/>
        <v>#REF!</v>
      </c>
      <c r="AN28" s="137" t="e">
        <f t="shared" si="27"/>
        <v>#REF!</v>
      </c>
      <c r="AO28" s="137" t="e">
        <f t="shared" si="27"/>
        <v>#REF!</v>
      </c>
      <c r="AP28" s="137" t="e">
        <f t="shared" si="27"/>
        <v>#REF!</v>
      </c>
      <c r="AQ28" s="137" t="e">
        <f t="shared" si="27"/>
        <v>#REF!</v>
      </c>
      <c r="AR28" s="137" t="e">
        <f t="shared" si="27"/>
        <v>#REF!</v>
      </c>
      <c r="AS28" s="137" t="e">
        <f t="shared" si="27"/>
        <v>#REF!</v>
      </c>
      <c r="AT28" s="137" t="e">
        <f t="shared" si="27"/>
        <v>#REF!</v>
      </c>
      <c r="AU28" s="137" t="e">
        <f t="shared" si="27"/>
        <v>#REF!</v>
      </c>
      <c r="AV28" s="60">
        <f t="shared" ref="AV28" si="28">ROUNDUP(AV14*0.82,)</f>
        <v>11890</v>
      </c>
      <c r="AW28" s="60">
        <f t="shared" ref="AW28:CU28" si="29">ROUNDUP(AW14*0.82,)</f>
        <v>8774</v>
      </c>
      <c r="AX28" s="60">
        <f t="shared" si="29"/>
        <v>8774</v>
      </c>
      <c r="AY28" s="60">
        <f t="shared" si="29"/>
        <v>8446</v>
      </c>
      <c r="AZ28" s="60">
        <f t="shared" si="29"/>
        <v>9102</v>
      </c>
      <c r="BA28" s="60">
        <f t="shared" si="29"/>
        <v>9102</v>
      </c>
      <c r="BB28" s="60">
        <f t="shared" si="29"/>
        <v>9102</v>
      </c>
      <c r="BC28" s="60">
        <f t="shared" si="29"/>
        <v>9102</v>
      </c>
      <c r="BD28" s="60">
        <f t="shared" si="29"/>
        <v>9102</v>
      </c>
      <c r="BE28" s="60">
        <f t="shared" si="29"/>
        <v>10414</v>
      </c>
      <c r="BF28" s="60">
        <f t="shared" si="29"/>
        <v>10250</v>
      </c>
      <c r="BG28" s="60">
        <f t="shared" si="29"/>
        <v>8446</v>
      </c>
      <c r="BH28" s="60">
        <f t="shared" si="29"/>
        <v>9102</v>
      </c>
      <c r="BI28" s="60">
        <f t="shared" si="29"/>
        <v>9102</v>
      </c>
      <c r="BJ28" s="60">
        <f t="shared" si="29"/>
        <v>9102</v>
      </c>
      <c r="BK28" s="60">
        <f t="shared" si="29"/>
        <v>9102</v>
      </c>
      <c r="BL28" s="60">
        <f t="shared" si="29"/>
        <v>9102</v>
      </c>
      <c r="BM28" s="60">
        <f t="shared" si="29"/>
        <v>9102</v>
      </c>
      <c r="BN28" s="60">
        <f t="shared" si="29"/>
        <v>9102</v>
      </c>
      <c r="BO28" s="60">
        <f t="shared" si="29"/>
        <v>9102</v>
      </c>
      <c r="BP28" s="60">
        <f t="shared" si="29"/>
        <v>9102</v>
      </c>
      <c r="BQ28" s="60">
        <f t="shared" si="29"/>
        <v>8282</v>
      </c>
      <c r="BR28" s="60">
        <f t="shared" si="29"/>
        <v>8282</v>
      </c>
      <c r="BS28" s="60">
        <f t="shared" si="29"/>
        <v>9102</v>
      </c>
      <c r="BT28" s="60">
        <f t="shared" si="29"/>
        <v>8282</v>
      </c>
      <c r="BU28" s="60">
        <f t="shared" si="29"/>
        <v>8282</v>
      </c>
      <c r="BV28" s="60">
        <f t="shared" si="29"/>
        <v>9922</v>
      </c>
      <c r="BW28" s="60">
        <f t="shared" si="29"/>
        <v>8282</v>
      </c>
      <c r="BX28" s="60">
        <f t="shared" si="29"/>
        <v>8282</v>
      </c>
      <c r="BY28" s="60">
        <f t="shared" si="29"/>
        <v>8282</v>
      </c>
      <c r="BZ28" s="60">
        <f t="shared" si="29"/>
        <v>8446</v>
      </c>
      <c r="CA28" s="60">
        <f t="shared" si="29"/>
        <v>8282</v>
      </c>
      <c r="CB28" s="60">
        <f t="shared" si="29"/>
        <v>8446</v>
      </c>
      <c r="CC28" s="60">
        <f t="shared" si="29"/>
        <v>8282</v>
      </c>
      <c r="CD28" s="60">
        <f t="shared" si="29"/>
        <v>8446</v>
      </c>
      <c r="CE28" s="60">
        <f t="shared" si="29"/>
        <v>8282</v>
      </c>
      <c r="CF28" s="60">
        <f t="shared" si="29"/>
        <v>8282</v>
      </c>
      <c r="CG28" s="60">
        <f t="shared" si="29"/>
        <v>7954</v>
      </c>
      <c r="CH28" s="60">
        <f t="shared" si="29"/>
        <v>6970</v>
      </c>
      <c r="CI28" s="60">
        <f t="shared" si="29"/>
        <v>7134</v>
      </c>
      <c r="CJ28" s="60">
        <f t="shared" si="29"/>
        <v>6970</v>
      </c>
      <c r="CK28" s="60">
        <f t="shared" si="29"/>
        <v>7134</v>
      </c>
      <c r="CL28" s="60">
        <f t="shared" si="29"/>
        <v>6970</v>
      </c>
      <c r="CM28" s="60">
        <f t="shared" si="29"/>
        <v>7134</v>
      </c>
      <c r="CN28" s="60">
        <f t="shared" si="29"/>
        <v>6970</v>
      </c>
      <c r="CO28" s="60">
        <f t="shared" si="29"/>
        <v>7134</v>
      </c>
      <c r="CP28" s="60">
        <f t="shared" si="29"/>
        <v>6970</v>
      </c>
      <c r="CQ28" s="60">
        <f t="shared" si="29"/>
        <v>6970</v>
      </c>
      <c r="CR28" s="60">
        <f t="shared" si="29"/>
        <v>7134</v>
      </c>
      <c r="CS28" s="60">
        <f t="shared" si="29"/>
        <v>8282</v>
      </c>
      <c r="CT28" s="60">
        <f t="shared" si="29"/>
        <v>8446</v>
      </c>
      <c r="CU28" s="60">
        <f t="shared" si="29"/>
        <v>8282</v>
      </c>
    </row>
    <row r="29" spans="1:9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row>
    <row r="30" spans="1:99" x14ac:dyDescent="0.2">
      <c r="A30" s="16">
        <v>1</v>
      </c>
      <c r="B30" s="137" t="e">
        <f t="shared" ref="B30" si="30">ROUNDUP(B16*0.82,)+35</f>
        <v>#REF!</v>
      </c>
      <c r="C30" s="137" t="e">
        <f t="shared" ref="C30:E30" si="31">ROUNDUP(C16*0.82,)+35</f>
        <v>#REF!</v>
      </c>
      <c r="D30" s="137" t="e">
        <f t="shared" si="31"/>
        <v>#REF!</v>
      </c>
      <c r="E30" s="137" t="e">
        <f t="shared" si="31"/>
        <v>#REF!</v>
      </c>
      <c r="F30" s="137" t="e">
        <f t="shared" ref="F30:AU30" si="32">ROUNDUP(F16*0.82,)+35</f>
        <v>#REF!</v>
      </c>
      <c r="G30" s="137" t="e">
        <f t="shared" si="32"/>
        <v>#REF!</v>
      </c>
      <c r="H30" s="137" t="e">
        <f t="shared" si="32"/>
        <v>#REF!</v>
      </c>
      <c r="I30" s="137" t="e">
        <f t="shared" si="32"/>
        <v>#REF!</v>
      </c>
      <c r="J30" s="137" t="e">
        <f t="shared" si="32"/>
        <v>#REF!</v>
      </c>
      <c r="K30" s="137" t="e">
        <f t="shared" si="32"/>
        <v>#REF!</v>
      </c>
      <c r="L30" s="137" t="e">
        <f t="shared" si="32"/>
        <v>#REF!</v>
      </c>
      <c r="M30" s="137" t="e">
        <f t="shared" si="32"/>
        <v>#REF!</v>
      </c>
      <c r="N30" s="137" t="e">
        <f t="shared" si="32"/>
        <v>#REF!</v>
      </c>
      <c r="O30" s="137" t="e">
        <f t="shared" si="32"/>
        <v>#REF!</v>
      </c>
      <c r="P30" s="137" t="e">
        <f t="shared" si="32"/>
        <v>#REF!</v>
      </c>
      <c r="Q30" s="137" t="e">
        <f t="shared" si="32"/>
        <v>#REF!</v>
      </c>
      <c r="R30" s="137" t="e">
        <f t="shared" si="32"/>
        <v>#REF!</v>
      </c>
      <c r="S30" s="137" t="e">
        <f t="shared" si="32"/>
        <v>#REF!</v>
      </c>
      <c r="T30" s="137" t="e">
        <f t="shared" si="32"/>
        <v>#REF!</v>
      </c>
      <c r="U30" s="137" t="e">
        <f t="shared" si="32"/>
        <v>#REF!</v>
      </c>
      <c r="V30" s="137" t="e">
        <f t="shared" si="32"/>
        <v>#REF!</v>
      </c>
      <c r="W30" s="137" t="e">
        <f t="shared" si="32"/>
        <v>#REF!</v>
      </c>
      <c r="X30" s="137" t="e">
        <f t="shared" si="32"/>
        <v>#REF!</v>
      </c>
      <c r="Y30" s="137" t="e">
        <f t="shared" si="32"/>
        <v>#REF!</v>
      </c>
      <c r="Z30" s="137" t="e">
        <f t="shared" si="32"/>
        <v>#REF!</v>
      </c>
      <c r="AA30" s="137" t="e">
        <f t="shared" si="32"/>
        <v>#REF!</v>
      </c>
      <c r="AB30" s="137" t="e">
        <f t="shared" si="32"/>
        <v>#REF!</v>
      </c>
      <c r="AC30" s="137" t="e">
        <f t="shared" si="32"/>
        <v>#REF!</v>
      </c>
      <c r="AD30" s="137" t="e">
        <f t="shared" si="32"/>
        <v>#REF!</v>
      </c>
      <c r="AE30" s="137" t="e">
        <f t="shared" si="32"/>
        <v>#REF!</v>
      </c>
      <c r="AF30" s="137" t="e">
        <f t="shared" si="32"/>
        <v>#REF!</v>
      </c>
      <c r="AG30" s="137" t="e">
        <f t="shared" si="32"/>
        <v>#REF!</v>
      </c>
      <c r="AH30" s="137" t="e">
        <f t="shared" si="32"/>
        <v>#REF!</v>
      </c>
      <c r="AI30" s="137" t="e">
        <f t="shared" si="32"/>
        <v>#REF!</v>
      </c>
      <c r="AJ30" s="137" t="e">
        <f t="shared" si="32"/>
        <v>#REF!</v>
      </c>
      <c r="AK30" s="137" t="e">
        <f t="shared" si="32"/>
        <v>#REF!</v>
      </c>
      <c r="AL30" s="137" t="e">
        <f t="shared" si="32"/>
        <v>#REF!</v>
      </c>
      <c r="AM30" s="137" t="e">
        <f t="shared" si="32"/>
        <v>#REF!</v>
      </c>
      <c r="AN30" s="137" t="e">
        <f t="shared" si="32"/>
        <v>#REF!</v>
      </c>
      <c r="AO30" s="137" t="e">
        <f t="shared" si="32"/>
        <v>#REF!</v>
      </c>
      <c r="AP30" s="137" t="e">
        <f t="shared" si="32"/>
        <v>#REF!</v>
      </c>
      <c r="AQ30" s="137" t="e">
        <f t="shared" si="32"/>
        <v>#REF!</v>
      </c>
      <c r="AR30" s="137" t="e">
        <f t="shared" si="32"/>
        <v>#REF!</v>
      </c>
      <c r="AS30" s="137" t="e">
        <f t="shared" si="32"/>
        <v>#REF!</v>
      </c>
      <c r="AT30" s="137" t="e">
        <f t="shared" si="32"/>
        <v>#REF!</v>
      </c>
      <c r="AU30" s="137" t="e">
        <f t="shared" si="32"/>
        <v>#REF!</v>
      </c>
      <c r="AV30" s="60">
        <f t="shared" ref="AV30" si="33">ROUNDUP(AV16*0.82,)</f>
        <v>14022</v>
      </c>
      <c r="AW30" s="60">
        <f t="shared" ref="AW30:CU30" si="34">ROUNDUP(AW16*0.82,)</f>
        <v>10004</v>
      </c>
      <c r="AX30" s="60">
        <f t="shared" si="34"/>
        <v>10004</v>
      </c>
      <c r="AY30" s="60">
        <f t="shared" si="34"/>
        <v>9676</v>
      </c>
      <c r="AZ30" s="60">
        <f t="shared" si="34"/>
        <v>10332</v>
      </c>
      <c r="BA30" s="60">
        <f t="shared" si="34"/>
        <v>10332</v>
      </c>
      <c r="BB30" s="60">
        <f t="shared" si="34"/>
        <v>10332</v>
      </c>
      <c r="BC30" s="60">
        <f t="shared" si="34"/>
        <v>10332</v>
      </c>
      <c r="BD30" s="60">
        <f t="shared" si="34"/>
        <v>10332</v>
      </c>
      <c r="BE30" s="60">
        <f t="shared" si="34"/>
        <v>11644</v>
      </c>
      <c r="BF30" s="60">
        <f t="shared" si="34"/>
        <v>11480</v>
      </c>
      <c r="BG30" s="60">
        <f t="shared" si="34"/>
        <v>9676</v>
      </c>
      <c r="BH30" s="60">
        <f t="shared" si="34"/>
        <v>10332</v>
      </c>
      <c r="BI30" s="60">
        <f t="shared" si="34"/>
        <v>10332</v>
      </c>
      <c r="BJ30" s="60">
        <f t="shared" si="34"/>
        <v>10332</v>
      </c>
      <c r="BK30" s="60">
        <f t="shared" si="34"/>
        <v>10332</v>
      </c>
      <c r="BL30" s="60">
        <f t="shared" si="34"/>
        <v>10332</v>
      </c>
      <c r="BM30" s="60">
        <f t="shared" si="34"/>
        <v>10332</v>
      </c>
      <c r="BN30" s="60">
        <f t="shared" si="34"/>
        <v>10332</v>
      </c>
      <c r="BO30" s="60">
        <f t="shared" si="34"/>
        <v>10332</v>
      </c>
      <c r="BP30" s="60">
        <f t="shared" si="34"/>
        <v>10332</v>
      </c>
      <c r="BQ30" s="60">
        <f t="shared" si="34"/>
        <v>9512</v>
      </c>
      <c r="BR30" s="60">
        <f t="shared" si="34"/>
        <v>9512</v>
      </c>
      <c r="BS30" s="60">
        <f t="shared" si="34"/>
        <v>10332</v>
      </c>
      <c r="BT30" s="60">
        <f t="shared" si="34"/>
        <v>9512</v>
      </c>
      <c r="BU30" s="60">
        <f t="shared" si="34"/>
        <v>9512</v>
      </c>
      <c r="BV30" s="60">
        <f t="shared" si="34"/>
        <v>11152</v>
      </c>
      <c r="BW30" s="60">
        <f t="shared" si="34"/>
        <v>9512</v>
      </c>
      <c r="BX30" s="60">
        <f t="shared" si="34"/>
        <v>9512</v>
      </c>
      <c r="BY30" s="60">
        <f t="shared" si="34"/>
        <v>9512</v>
      </c>
      <c r="BZ30" s="60">
        <f t="shared" si="34"/>
        <v>9676</v>
      </c>
      <c r="CA30" s="60">
        <f t="shared" si="34"/>
        <v>9512</v>
      </c>
      <c r="CB30" s="60">
        <f t="shared" si="34"/>
        <v>9676</v>
      </c>
      <c r="CC30" s="60">
        <f t="shared" si="34"/>
        <v>9512</v>
      </c>
      <c r="CD30" s="60">
        <f t="shared" si="34"/>
        <v>9676</v>
      </c>
      <c r="CE30" s="60">
        <f t="shared" si="34"/>
        <v>9512</v>
      </c>
      <c r="CF30" s="60">
        <f t="shared" si="34"/>
        <v>9512</v>
      </c>
      <c r="CG30" s="60">
        <f t="shared" si="34"/>
        <v>9184</v>
      </c>
      <c r="CH30" s="60">
        <f t="shared" si="34"/>
        <v>8200</v>
      </c>
      <c r="CI30" s="60">
        <f t="shared" si="34"/>
        <v>8364</v>
      </c>
      <c r="CJ30" s="60">
        <f t="shared" si="34"/>
        <v>8200</v>
      </c>
      <c r="CK30" s="60">
        <f t="shared" si="34"/>
        <v>8364</v>
      </c>
      <c r="CL30" s="60">
        <f t="shared" si="34"/>
        <v>8200</v>
      </c>
      <c r="CM30" s="60">
        <f t="shared" si="34"/>
        <v>8364</v>
      </c>
      <c r="CN30" s="60">
        <f t="shared" si="34"/>
        <v>8200</v>
      </c>
      <c r="CO30" s="60">
        <f t="shared" si="34"/>
        <v>8364</v>
      </c>
      <c r="CP30" s="60">
        <f t="shared" si="34"/>
        <v>8200</v>
      </c>
      <c r="CQ30" s="60">
        <f t="shared" si="34"/>
        <v>8200</v>
      </c>
      <c r="CR30" s="60">
        <f t="shared" si="34"/>
        <v>8364</v>
      </c>
      <c r="CS30" s="60">
        <f t="shared" si="34"/>
        <v>9512</v>
      </c>
      <c r="CT30" s="60">
        <f t="shared" si="34"/>
        <v>9676</v>
      </c>
      <c r="CU30" s="60">
        <f t="shared" si="34"/>
        <v>9512</v>
      </c>
    </row>
    <row r="31" spans="1:99" x14ac:dyDescent="0.2">
      <c r="A31" s="1"/>
    </row>
    <row r="32" spans="1:9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1"/>
  <sheetViews>
    <sheetView topLeftCell="A19" zoomScaleNormal="100" workbookViewId="0">
      <pane xSplit="1" topLeftCell="AX1" activePane="topRight" state="frozen"/>
      <selection activeCell="C42" sqref="C42"/>
      <selection pane="topRight" activeCell="C42" sqref="C42"/>
    </sheetView>
  </sheetViews>
  <sheetFormatPr defaultColWidth="8.7109375" defaultRowHeight="12.75" x14ac:dyDescent="0.2"/>
  <cols>
    <col min="1" max="1" width="83.28515625" style="7" customWidth="1"/>
    <col min="2" max="9" width="10.42578125" style="7" hidden="1" customWidth="1"/>
    <col min="10" max="47" width="9.85546875" style="7" hidden="1" customWidth="1"/>
    <col min="48" max="66" width="9.85546875" style="7" customWidth="1"/>
    <col min="67" max="98" width="9.85546875" style="7" bestFit="1" customWidth="1"/>
    <col min="99" max="16384" width="8.7109375" style="7"/>
  </cols>
  <sheetData>
    <row r="1" spans="1:99" x14ac:dyDescent="0.2">
      <c r="A1" s="9" t="s">
        <v>175</v>
      </c>
    </row>
    <row r="2" spans="1:99" s="133" customFormat="1" x14ac:dyDescent="0.2">
      <c r="A2" s="14" t="s">
        <v>15</v>
      </c>
    </row>
    <row r="3" spans="1:99" s="133" customFormat="1" x14ac:dyDescent="0.2">
      <c r="A3" s="1"/>
    </row>
    <row r="4" spans="1:99" s="133" customFormat="1" x14ac:dyDescent="0.2">
      <c r="A4" s="95" t="s">
        <v>1</v>
      </c>
    </row>
    <row r="5" spans="1:99" s="133" customFormat="1"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f>'C завтраками| Bed and breakfast'!B5</f>
        <v>45847</v>
      </c>
      <c r="AW5" s="129">
        <f>'C завтраками| Bed and breakfast'!C5</f>
        <v>45849</v>
      </c>
      <c r="AX5" s="129">
        <f>'C завтраками| Bed and breakfast'!D5</f>
        <v>45851</v>
      </c>
      <c r="AY5" s="46">
        <f>'C завтраками| Bed and breakfast'!E5</f>
        <v>45852</v>
      </c>
      <c r="AZ5" s="46">
        <f>'C завтраками| Bed and breakfast'!F5</f>
        <v>45854</v>
      </c>
      <c r="BA5" s="46">
        <f>'C завтраками| Bed and breakfast'!G5</f>
        <v>45856</v>
      </c>
      <c r="BB5" s="46">
        <f>'C завтраками| Bed and breakfast'!H5</f>
        <v>45858</v>
      </c>
      <c r="BC5" s="46">
        <f>'C завтраками| Bed and breakfast'!I5</f>
        <v>45860</v>
      </c>
      <c r="BD5" s="46">
        <f>'C завтраками| Bed and breakfast'!J5</f>
        <v>45862</v>
      </c>
      <c r="BE5" s="46">
        <f>'C завтраками| Bed and breakfast'!K5</f>
        <v>45863</v>
      </c>
      <c r="BF5" s="46">
        <f>'C завтраками| Bed and breakfast'!L5</f>
        <v>45865</v>
      </c>
      <c r="BG5" s="46">
        <f>'C завтраками| Bed and breakfast'!M5</f>
        <v>45867</v>
      </c>
      <c r="BH5" s="46">
        <f>'C завтраками| Bed and breakfast'!N5</f>
        <v>45870</v>
      </c>
      <c r="BI5" s="46">
        <f>'C завтраками| Bed and breakfast'!O5</f>
        <v>45872</v>
      </c>
      <c r="BJ5" s="46">
        <f>'C завтраками| Bed and breakfast'!P5</f>
        <v>45877</v>
      </c>
      <c r="BK5" s="46">
        <f>'C завтраками| Bed and breakfast'!Q5</f>
        <v>45879</v>
      </c>
      <c r="BL5" s="46">
        <f>'C завтраками| Bed and breakfast'!R5</f>
        <v>45882</v>
      </c>
      <c r="BM5" s="46">
        <f>'C завтраками| Bed and breakfast'!S5</f>
        <v>45884</v>
      </c>
      <c r="BN5" s="46">
        <f>'C завтраками| Bed and breakfast'!T5</f>
        <v>45886</v>
      </c>
      <c r="BO5" s="46">
        <f>'C завтраками| Bed and breakfast'!U5</f>
        <v>45890</v>
      </c>
      <c r="BP5" s="129">
        <f>'C завтраками| Bed and breakfast'!V5</f>
        <v>45891</v>
      </c>
      <c r="BQ5" s="129">
        <f>'C завтраками| Bed and breakfast'!W5</f>
        <v>45893</v>
      </c>
      <c r="BR5" s="129">
        <f>'C завтраками| Bed and breakfast'!X5</f>
        <v>45901</v>
      </c>
      <c r="BS5" s="129">
        <f>'C завтраками| Bed and breakfast'!Y5</f>
        <v>45905</v>
      </c>
      <c r="BT5" s="129">
        <f>'C завтраками| Bed and breakfast'!Z5</f>
        <v>45907</v>
      </c>
      <c r="BU5" s="129">
        <f>'C завтраками| Bed and breakfast'!AA5</f>
        <v>45909</v>
      </c>
      <c r="BV5" s="129">
        <f>'C завтраками| Bed and breakfast'!AB5</f>
        <v>45913</v>
      </c>
      <c r="BW5" s="129">
        <f>'C завтраками| Bed and breakfast'!AC5</f>
        <v>45926</v>
      </c>
      <c r="BX5" s="129">
        <f>'C завтраками| Bed and breakfast'!AD5</f>
        <v>45928</v>
      </c>
      <c r="BY5" s="129">
        <f>'C завтраками| Bed and breakfast'!AE5</f>
        <v>45931</v>
      </c>
      <c r="BZ5" s="129">
        <f>'C завтраками| Bed and breakfast'!AF5</f>
        <v>45933</v>
      </c>
      <c r="CA5" s="129">
        <f>'C завтраками| Bed and breakfast'!AG5</f>
        <v>45935</v>
      </c>
      <c r="CB5" s="129">
        <f>'C завтраками| Bed and breakfast'!AH5</f>
        <v>45940</v>
      </c>
      <c r="CC5" s="129">
        <f>'C завтраками| Bed and breakfast'!AI5</f>
        <v>45942</v>
      </c>
      <c r="CD5" s="129">
        <f>'C завтраками| Bed and breakfast'!AJ5</f>
        <v>45947</v>
      </c>
      <c r="CE5" s="129">
        <f>'C завтраками| Bed and breakfast'!AK5</f>
        <v>45949</v>
      </c>
      <c r="CF5" s="129">
        <f>'C завтраками| Bed and breakfast'!AL5</f>
        <v>45962</v>
      </c>
      <c r="CG5" s="129">
        <f>'C завтраками| Bed and breakfast'!AM5</f>
        <v>45965</v>
      </c>
      <c r="CH5" s="129">
        <f>'C завтраками| Bed and breakfast'!AN5</f>
        <v>45966</v>
      </c>
      <c r="CI5" s="129">
        <f>'C завтраками| Bed and breakfast'!AO5</f>
        <v>45968</v>
      </c>
      <c r="CJ5" s="129">
        <f>'C завтраками| Bed and breakfast'!AP5</f>
        <v>45970</v>
      </c>
      <c r="CK5" s="129">
        <f>'C завтраками| Bed and breakfast'!AQ5</f>
        <v>45975</v>
      </c>
      <c r="CL5" s="129">
        <f>'C завтраками| Bed and breakfast'!AR5</f>
        <v>45977</v>
      </c>
      <c r="CM5" s="129">
        <f>'C завтраками| Bed and breakfast'!AS5</f>
        <v>45982</v>
      </c>
      <c r="CN5" s="129">
        <f>'C завтраками| Bed and breakfast'!AT5</f>
        <v>45984</v>
      </c>
      <c r="CO5" s="129">
        <f>'C завтраками| Bed and breakfast'!AU5</f>
        <v>45989</v>
      </c>
      <c r="CP5" s="129">
        <f>'C завтраками| Bed and breakfast'!AV5</f>
        <v>45991</v>
      </c>
      <c r="CQ5" s="129">
        <f>'C завтраками| Bed and breakfast'!AW5</f>
        <v>45992</v>
      </c>
      <c r="CR5" s="129">
        <f>'C завтраками| Bed and breakfast'!AX5</f>
        <v>45996</v>
      </c>
      <c r="CS5" s="129">
        <f>'C завтраками| Bed and breakfast'!AY5</f>
        <v>46003</v>
      </c>
      <c r="CT5" s="129">
        <f>'C завтраками| Bed and breakfast'!AZ5</f>
        <v>46010</v>
      </c>
      <c r="CU5" s="129">
        <f>'C завтраками| Bed and breakfast'!BA5</f>
        <v>46012</v>
      </c>
    </row>
    <row r="6" spans="1:99" s="133" customFormat="1"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f>'C завтраками| Bed and breakfast'!B6</f>
        <v>45848</v>
      </c>
      <c r="AW6" s="129">
        <f>'C завтраками| Bed and breakfast'!C6</f>
        <v>45850</v>
      </c>
      <c r="AX6" s="129">
        <f>'C завтраками| Bed and breakfast'!D6</f>
        <v>45851</v>
      </c>
      <c r="AY6" s="46">
        <f>'C завтраками| Bed and breakfast'!E6</f>
        <v>45853</v>
      </c>
      <c r="AZ6" s="46">
        <f>'C завтраками| Bed and breakfast'!F6</f>
        <v>45855</v>
      </c>
      <c r="BA6" s="46">
        <f>'C завтраками| Bed and breakfast'!G6</f>
        <v>45857</v>
      </c>
      <c r="BB6" s="46">
        <f>'C завтраками| Bed and breakfast'!H6</f>
        <v>45859</v>
      </c>
      <c r="BC6" s="46">
        <f>'C завтраками| Bed and breakfast'!I6</f>
        <v>45861</v>
      </c>
      <c r="BD6" s="46">
        <f>'C завтраками| Bed and breakfast'!J6</f>
        <v>45862</v>
      </c>
      <c r="BE6" s="46">
        <f>'C завтраками| Bed and breakfast'!K6</f>
        <v>45864</v>
      </c>
      <c r="BF6" s="46">
        <f>'C завтраками| Bed and breakfast'!L6</f>
        <v>45866</v>
      </c>
      <c r="BG6" s="46">
        <f>'C завтраками| Bed and breakfast'!M6</f>
        <v>45869</v>
      </c>
      <c r="BH6" s="46">
        <f>'C завтраками| Bed and breakfast'!N6</f>
        <v>45871</v>
      </c>
      <c r="BI6" s="46">
        <f>'C завтраками| Bed and breakfast'!O6</f>
        <v>45876</v>
      </c>
      <c r="BJ6" s="46">
        <f>'C завтраками| Bed and breakfast'!P6</f>
        <v>45878</v>
      </c>
      <c r="BK6" s="46">
        <f>'C завтраками| Bed and breakfast'!Q6</f>
        <v>45881</v>
      </c>
      <c r="BL6" s="46">
        <f>'C завтраками| Bed and breakfast'!R6</f>
        <v>45883</v>
      </c>
      <c r="BM6" s="46">
        <f>'C завтраками| Bed and breakfast'!S6</f>
        <v>45885</v>
      </c>
      <c r="BN6" s="46">
        <f>'C завтраками| Bed and breakfast'!T6</f>
        <v>45889</v>
      </c>
      <c r="BO6" s="46">
        <f>'C завтраками| Bed and breakfast'!U6</f>
        <v>45890</v>
      </c>
      <c r="BP6" s="129">
        <f>'C завтраками| Bed and breakfast'!V6</f>
        <v>45892</v>
      </c>
      <c r="BQ6" s="129">
        <f>'C завтраками| Bed and breakfast'!W6</f>
        <v>45900</v>
      </c>
      <c r="BR6" s="129">
        <f>'C завтраками| Bed and breakfast'!X6</f>
        <v>45904</v>
      </c>
      <c r="BS6" s="129">
        <f>'C завтраками| Bed and breakfast'!Y6</f>
        <v>45906</v>
      </c>
      <c r="BT6" s="129">
        <f>'C завтраками| Bed and breakfast'!Z6</f>
        <v>45908</v>
      </c>
      <c r="BU6" s="129">
        <f>'C завтраками| Bed and breakfast'!AA6</f>
        <v>45912</v>
      </c>
      <c r="BV6" s="129">
        <f>'C завтраками| Bed and breakfast'!AB6</f>
        <v>45925</v>
      </c>
      <c r="BW6" s="129">
        <f>'C завтраками| Bed and breakfast'!AC6</f>
        <v>45927</v>
      </c>
      <c r="BX6" s="129">
        <f>'C завтраками| Bed and breakfast'!AD6</f>
        <v>45930</v>
      </c>
      <c r="BY6" s="129">
        <f>'C завтраками| Bed and breakfast'!AE6</f>
        <v>45932</v>
      </c>
      <c r="BZ6" s="129">
        <f>'C завтраками| Bed and breakfast'!AF6</f>
        <v>45934</v>
      </c>
      <c r="CA6" s="129">
        <f>'C завтраками| Bed and breakfast'!AG6</f>
        <v>45939</v>
      </c>
      <c r="CB6" s="129">
        <f>'C завтраками| Bed and breakfast'!AH6</f>
        <v>45941</v>
      </c>
      <c r="CC6" s="129">
        <f>'C завтраками| Bed and breakfast'!AI6</f>
        <v>45946</v>
      </c>
      <c r="CD6" s="129">
        <f>'C завтраками| Bed and breakfast'!AJ6</f>
        <v>45948</v>
      </c>
      <c r="CE6" s="129">
        <f>'C завтраками| Bed and breakfast'!AK6</f>
        <v>45961</v>
      </c>
      <c r="CF6" s="129">
        <f>'C завтраками| Bed and breakfast'!AL6</f>
        <v>45964</v>
      </c>
      <c r="CG6" s="129">
        <f>'C завтраками| Bed and breakfast'!AM6</f>
        <v>45965</v>
      </c>
      <c r="CH6" s="129">
        <f>'C завтраками| Bed and breakfast'!AN6</f>
        <v>45967</v>
      </c>
      <c r="CI6" s="129">
        <f>'C завтраками| Bed and breakfast'!AO6</f>
        <v>45969</v>
      </c>
      <c r="CJ6" s="129">
        <f>'C завтраками| Bed and breakfast'!AP6</f>
        <v>45974</v>
      </c>
      <c r="CK6" s="129">
        <f>'C завтраками| Bed and breakfast'!AQ6</f>
        <v>45976</v>
      </c>
      <c r="CL6" s="129">
        <f>'C завтраками| Bed and breakfast'!AR6</f>
        <v>45981</v>
      </c>
      <c r="CM6" s="129">
        <f>'C завтраками| Bed and breakfast'!AS6</f>
        <v>45983</v>
      </c>
      <c r="CN6" s="129">
        <f>'C завтраками| Bed and breakfast'!AT6</f>
        <v>45988</v>
      </c>
      <c r="CO6" s="129">
        <f>'C завтраками| Bed and breakfast'!AU6</f>
        <v>45990</v>
      </c>
      <c r="CP6" s="129">
        <f>'C завтраками| Bed and breakfast'!AV6</f>
        <v>45991</v>
      </c>
      <c r="CQ6" s="129">
        <f>'C завтраками| Bed and breakfast'!AW6</f>
        <v>45995</v>
      </c>
      <c r="CR6" s="129">
        <f>'C завтраками| Bed and breakfast'!AX6</f>
        <v>46002</v>
      </c>
      <c r="CS6" s="129">
        <f>'C завтраками| Bed and breakfast'!AY6</f>
        <v>46009</v>
      </c>
      <c r="CT6" s="129">
        <f>'C завтраками| Bed and breakfast'!AZ6</f>
        <v>46011</v>
      </c>
      <c r="CU6" s="129">
        <f>'C завтраками| Bed and breakfast'!BA6</f>
        <v>46016</v>
      </c>
    </row>
    <row r="7" spans="1:99" s="133" customFormat="1" x14ac:dyDescent="0.2">
      <c r="A7" s="16" t="s">
        <v>11</v>
      </c>
    </row>
    <row r="8" spans="1:99" s="133" customFormat="1"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t="e">
        <f>'C завтраками| Bed and breakfast'!#REF!-1250</f>
        <v>#REF!</v>
      </c>
      <c r="W8" s="134" t="e">
        <f>'C завтраками| Bed and breakfast'!#REF!-1250</f>
        <v>#REF!</v>
      </c>
      <c r="X8" s="134" t="e">
        <f>'C завтраками| Bed and breakfast'!#REF!-1250</f>
        <v>#REF!</v>
      </c>
      <c r="Y8" s="134" t="e">
        <f>'C завтраками| Bed and breakfast'!#REF!-1250</f>
        <v>#REF!</v>
      </c>
      <c r="Z8" s="134" t="e">
        <f>'C завтраками| Bed and breakfast'!#REF!-1250</f>
        <v>#REF!</v>
      </c>
      <c r="AA8" s="134" t="e">
        <f>'C завтраками| Bed and breakfast'!#REF!-1250</f>
        <v>#REF!</v>
      </c>
      <c r="AB8" s="134" t="e">
        <f>'C завтраками| Bed and breakfast'!#REF!-1250</f>
        <v>#REF!</v>
      </c>
      <c r="AC8" s="134" t="e">
        <f>'C завтраками| Bed and breakfast'!#REF!-1250</f>
        <v>#REF!</v>
      </c>
      <c r="AD8" s="134" t="e">
        <f>'C завтраками| Bed and breakfast'!#REF!-1250</f>
        <v>#REF!</v>
      </c>
      <c r="AE8" s="134" t="e">
        <f>'C завтраками| Bed and breakfast'!#REF!-1250</f>
        <v>#REF!</v>
      </c>
      <c r="AF8" s="134" t="e">
        <f>'C завтраками| Bed and breakfast'!#REF!-1250</f>
        <v>#REF!</v>
      </c>
      <c r="AG8" s="134" t="e">
        <f>'C завтраками| Bed and breakfast'!#REF!-1250</f>
        <v>#REF!</v>
      </c>
      <c r="AH8" s="134" t="e">
        <f>'C завтраками| Bed and breakfast'!#REF!-1250</f>
        <v>#REF!</v>
      </c>
      <c r="AI8" s="134" t="e">
        <f>'C завтраками| Bed and breakfast'!#REF!-1250</f>
        <v>#REF!</v>
      </c>
      <c r="AJ8" s="134" t="e">
        <f>'C завтраками| Bed and breakfast'!#REF!-1250</f>
        <v>#REF!</v>
      </c>
      <c r="AK8" s="134" t="e">
        <f>'C завтраками| Bed and breakfast'!#REF!-1250</f>
        <v>#REF!</v>
      </c>
      <c r="AL8" s="134" t="e">
        <f>'C завтраками| Bed and breakfast'!#REF!-1250</f>
        <v>#REF!</v>
      </c>
      <c r="AM8" s="134" t="e">
        <f>'C завтраками| Bed and breakfast'!#REF!-1250</f>
        <v>#REF!</v>
      </c>
      <c r="AN8" s="134" t="e">
        <f>'C завтраками| Bed and breakfast'!#REF!-1250</f>
        <v>#REF!</v>
      </c>
      <c r="AO8" s="134" t="e">
        <f>'C завтраками| Bed and breakfast'!#REF!-1250</f>
        <v>#REF!</v>
      </c>
      <c r="AP8" s="134" t="e">
        <f>'C завтраками| Bed and breakfast'!#REF!-1250</f>
        <v>#REF!</v>
      </c>
      <c r="AQ8" s="134" t="e">
        <f>'C завтраками| Bed and breakfast'!#REF!-1250</f>
        <v>#REF!</v>
      </c>
      <c r="AR8" s="134" t="e">
        <f>'C завтраками| Bed and breakfast'!#REF!-1250</f>
        <v>#REF!</v>
      </c>
      <c r="AS8" s="134" t="e">
        <f>'C завтраками| Bed and breakfast'!#REF!-1250</f>
        <v>#REF!</v>
      </c>
      <c r="AT8" s="134" t="e">
        <f>'C завтраками| Bed and breakfast'!#REF!-1250</f>
        <v>#REF!</v>
      </c>
      <c r="AU8" s="134" t="e">
        <f>'C завтраками| Bed and breakfast'!#REF!-1250</f>
        <v>#REF!</v>
      </c>
      <c r="AV8" s="134">
        <f>'C завтраками| Bed and breakfast'!B8-1400</f>
        <v>10000</v>
      </c>
      <c r="AW8" s="134">
        <f>'C завтраками| Bed and breakfast'!C8-1400</f>
        <v>6200</v>
      </c>
      <c r="AX8" s="134">
        <f>'C завтраками| Bed and breakfast'!D8-1400</f>
        <v>6200</v>
      </c>
      <c r="AY8" s="134">
        <f>'C завтраками| Bed and breakfast'!E8-1400</f>
        <v>5800</v>
      </c>
      <c r="AZ8" s="134">
        <f>'C завтраками| Bed and breakfast'!F8-1400</f>
        <v>6600</v>
      </c>
      <c r="BA8" s="134">
        <f>'C завтраками| Bed and breakfast'!G8-1400</f>
        <v>6600</v>
      </c>
      <c r="BB8" s="134">
        <f>'C завтраками| Bed and breakfast'!H8-1400</f>
        <v>6600</v>
      </c>
      <c r="BC8" s="134">
        <f>'C завтраками| Bed and breakfast'!I8-1400</f>
        <v>6600</v>
      </c>
      <c r="BD8" s="134">
        <f>'C завтраками| Bed and breakfast'!J8-1400</f>
        <v>6600</v>
      </c>
      <c r="BE8" s="134">
        <f>'C завтраками| Bed and breakfast'!K8-1400</f>
        <v>8200</v>
      </c>
      <c r="BF8" s="134">
        <f>'C завтраками| Bed and breakfast'!L8-1400</f>
        <v>8000</v>
      </c>
      <c r="BG8" s="134">
        <f>'C завтраками| Bed and breakfast'!M8-1400</f>
        <v>5800</v>
      </c>
      <c r="BH8" s="134">
        <f>'C завтраками| Bed and breakfast'!N8-1400</f>
        <v>6600</v>
      </c>
      <c r="BI8" s="134">
        <f>'C завтраками| Bed and breakfast'!O8-1400</f>
        <v>6600</v>
      </c>
      <c r="BJ8" s="134">
        <f>'C завтраками| Bed and breakfast'!P8-1400</f>
        <v>6600</v>
      </c>
      <c r="BK8" s="134">
        <f>'C завтраками| Bed and breakfast'!Q8-1400</f>
        <v>6600</v>
      </c>
      <c r="BL8" s="134">
        <f>'C завтраками| Bed and breakfast'!R8-1400</f>
        <v>6600</v>
      </c>
      <c r="BM8" s="134">
        <f>'C завтраками| Bed and breakfast'!S8-1400</f>
        <v>6600</v>
      </c>
      <c r="BN8" s="134">
        <f>'C завтраками| Bed and breakfast'!T8-1400</f>
        <v>6600</v>
      </c>
      <c r="BO8" s="134">
        <f>'C завтраками| Bed and breakfast'!U8-1400</f>
        <v>6600</v>
      </c>
      <c r="BP8" s="134">
        <f>'C завтраками| Bed and breakfast'!V8-1400</f>
        <v>6600</v>
      </c>
      <c r="BQ8" s="134">
        <f>'C завтраками| Bed and breakfast'!W8-1400</f>
        <v>5600</v>
      </c>
      <c r="BR8" s="134">
        <f>'C завтраками| Bed and breakfast'!X8-1400</f>
        <v>5600</v>
      </c>
      <c r="BS8" s="134">
        <f>'C завтраками| Bed and breakfast'!Y8-1400</f>
        <v>6600</v>
      </c>
      <c r="BT8" s="134">
        <f>'C завтраками| Bed and breakfast'!Z8-1400</f>
        <v>5600</v>
      </c>
      <c r="BU8" s="134">
        <f>'C завтраками| Bed and breakfast'!AA8-1400</f>
        <v>5600</v>
      </c>
      <c r="BV8" s="134">
        <f>'C завтраками| Bed and breakfast'!AB8-1400</f>
        <v>7600</v>
      </c>
      <c r="BW8" s="134">
        <f>'C завтраками| Bed and breakfast'!AC8-1400</f>
        <v>5600</v>
      </c>
      <c r="BX8" s="134">
        <f>'C завтраками| Bed and breakfast'!AD8-1400</f>
        <v>5600</v>
      </c>
      <c r="BY8" s="134">
        <f>'C завтраками| Bed and breakfast'!AE8-1400</f>
        <v>5600</v>
      </c>
      <c r="BZ8" s="134">
        <f>'C завтраками| Bed and breakfast'!AF8-1400</f>
        <v>5800</v>
      </c>
      <c r="CA8" s="134">
        <f>'C завтраками| Bed and breakfast'!AG8-1400</f>
        <v>5600</v>
      </c>
      <c r="CB8" s="134">
        <f>'C завтраками| Bed and breakfast'!AH8-1400</f>
        <v>5800</v>
      </c>
      <c r="CC8" s="134">
        <f>'C завтраками| Bed and breakfast'!AI8-1400</f>
        <v>5600</v>
      </c>
      <c r="CD8" s="134">
        <f>'C завтраками| Bed and breakfast'!AJ8-1400</f>
        <v>5800</v>
      </c>
      <c r="CE8" s="134">
        <f>'C завтраками| Bed and breakfast'!AK8-1400</f>
        <v>5600</v>
      </c>
      <c r="CF8" s="134">
        <f>'C завтраками| Bed and breakfast'!AL8-1400</f>
        <v>5600</v>
      </c>
      <c r="CG8" s="134">
        <f>'C завтраками| Bed and breakfast'!AM8-1400</f>
        <v>5200</v>
      </c>
      <c r="CH8" s="134">
        <f>'C завтраками| Bed and breakfast'!AN8-1400</f>
        <v>4000</v>
      </c>
      <c r="CI8" s="134">
        <f>'C завтраками| Bed and breakfast'!AO8-1400</f>
        <v>4200</v>
      </c>
      <c r="CJ8" s="134">
        <f>'C завтраками| Bed and breakfast'!AP8-1400</f>
        <v>4000</v>
      </c>
      <c r="CK8" s="134">
        <f>'C завтраками| Bed and breakfast'!AQ8-1400</f>
        <v>4200</v>
      </c>
      <c r="CL8" s="134">
        <f>'C завтраками| Bed and breakfast'!AR8-1400</f>
        <v>4000</v>
      </c>
      <c r="CM8" s="134">
        <f>'C завтраками| Bed and breakfast'!AS8-1400</f>
        <v>4200</v>
      </c>
      <c r="CN8" s="134">
        <f>'C завтраками| Bed and breakfast'!AT8-1400</f>
        <v>4000</v>
      </c>
      <c r="CO8" s="134">
        <f>'C завтраками| Bed and breakfast'!AU8-1400</f>
        <v>4200</v>
      </c>
      <c r="CP8" s="134">
        <f>'C завтраками| Bed and breakfast'!AV8-1400</f>
        <v>4000</v>
      </c>
      <c r="CQ8" s="134">
        <f>'C завтраками| Bed and breakfast'!AW8-1400</f>
        <v>4000</v>
      </c>
      <c r="CR8" s="134">
        <f>'C завтраками| Bed and breakfast'!AX8-1400</f>
        <v>4200</v>
      </c>
      <c r="CS8" s="134">
        <f>'C завтраками| Bed and breakfast'!AY8-1400</f>
        <v>5600</v>
      </c>
      <c r="CT8" s="134">
        <f>'C завтраками| Bed and breakfast'!AZ8-1400</f>
        <v>5800</v>
      </c>
      <c r="CU8" s="134">
        <f>'C завтраками| Bed and breakfast'!BA8-1400</f>
        <v>5600</v>
      </c>
    </row>
    <row r="9" spans="1:99"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row>
    <row r="10" spans="1:99" s="133" customFormat="1"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t="e">
        <f>'C завтраками| Bed and breakfast'!#REF!-1250</f>
        <v>#REF!</v>
      </c>
      <c r="W10" s="134" t="e">
        <f>'C завтраками| Bed and breakfast'!#REF!-1250</f>
        <v>#REF!</v>
      </c>
      <c r="X10" s="134" t="e">
        <f>'C завтраками| Bed and breakfast'!#REF!-1250</f>
        <v>#REF!</v>
      </c>
      <c r="Y10" s="134" t="e">
        <f>'C завтраками| Bed and breakfast'!#REF!-1250</f>
        <v>#REF!</v>
      </c>
      <c r="Z10" s="134" t="e">
        <f>'C завтраками| Bed and breakfast'!#REF!-1250</f>
        <v>#REF!</v>
      </c>
      <c r="AA10" s="134" t="e">
        <f>'C завтраками| Bed and breakfast'!#REF!-1250</f>
        <v>#REF!</v>
      </c>
      <c r="AB10" s="134" t="e">
        <f>'C завтраками| Bed and breakfast'!#REF!-1250</f>
        <v>#REF!</v>
      </c>
      <c r="AC10" s="134" t="e">
        <f>'C завтраками| Bed and breakfast'!#REF!-1250</f>
        <v>#REF!</v>
      </c>
      <c r="AD10" s="134" t="e">
        <f>'C завтраками| Bed and breakfast'!#REF!-1250</f>
        <v>#REF!</v>
      </c>
      <c r="AE10" s="134" t="e">
        <f>'C завтраками| Bed and breakfast'!#REF!-1250</f>
        <v>#REF!</v>
      </c>
      <c r="AF10" s="134" t="e">
        <f>'C завтраками| Bed and breakfast'!#REF!-1250</f>
        <v>#REF!</v>
      </c>
      <c r="AG10" s="134" t="e">
        <f>'C завтраками| Bed and breakfast'!#REF!-1250</f>
        <v>#REF!</v>
      </c>
      <c r="AH10" s="134" t="e">
        <f>'C завтраками| Bed and breakfast'!#REF!-1250</f>
        <v>#REF!</v>
      </c>
      <c r="AI10" s="134" t="e">
        <f>'C завтраками| Bed and breakfast'!#REF!-1250</f>
        <v>#REF!</v>
      </c>
      <c r="AJ10" s="134" t="e">
        <f>'C завтраками| Bed and breakfast'!#REF!-1250</f>
        <v>#REF!</v>
      </c>
      <c r="AK10" s="134" t="e">
        <f>'C завтраками| Bed and breakfast'!#REF!-1250</f>
        <v>#REF!</v>
      </c>
      <c r="AL10" s="134" t="e">
        <f>'C завтраками| Bed and breakfast'!#REF!-1250</f>
        <v>#REF!</v>
      </c>
      <c r="AM10" s="134" t="e">
        <f>'C завтраками| Bed and breakfast'!#REF!-1250</f>
        <v>#REF!</v>
      </c>
      <c r="AN10" s="134" t="e">
        <f>'C завтраками| Bed and breakfast'!#REF!-1250</f>
        <v>#REF!</v>
      </c>
      <c r="AO10" s="134" t="e">
        <f>'C завтраками| Bed and breakfast'!#REF!-1250</f>
        <v>#REF!</v>
      </c>
      <c r="AP10" s="134" t="e">
        <f>'C завтраками| Bed and breakfast'!#REF!-1250</f>
        <v>#REF!</v>
      </c>
      <c r="AQ10" s="134" t="e">
        <f>'C завтраками| Bed and breakfast'!#REF!-1250</f>
        <v>#REF!</v>
      </c>
      <c r="AR10" s="134" t="e">
        <f>'C завтраками| Bed and breakfast'!#REF!-1250</f>
        <v>#REF!</v>
      </c>
      <c r="AS10" s="134" t="e">
        <f>'C завтраками| Bed and breakfast'!#REF!-1250</f>
        <v>#REF!</v>
      </c>
      <c r="AT10" s="134" t="e">
        <f>'C завтраками| Bed and breakfast'!#REF!-1250</f>
        <v>#REF!</v>
      </c>
      <c r="AU10" s="134" t="e">
        <f>'C завтраками| Bed and breakfast'!#REF!-1250</f>
        <v>#REF!</v>
      </c>
      <c r="AV10" s="134">
        <f>'C завтраками| Bed and breakfast'!B11-1400</f>
        <v>11500</v>
      </c>
      <c r="AW10" s="134">
        <f>'C завтраками| Bed and breakfast'!C11-1400</f>
        <v>7700</v>
      </c>
      <c r="AX10" s="134">
        <f>'C завтраками| Bed and breakfast'!D11-1400</f>
        <v>7700</v>
      </c>
      <c r="AY10" s="134">
        <f>'C завтраками| Bed and breakfast'!E11-1400</f>
        <v>7300</v>
      </c>
      <c r="AZ10" s="134">
        <f>'C завтраками| Bed and breakfast'!F11-1400</f>
        <v>8100</v>
      </c>
      <c r="BA10" s="134">
        <f>'C завтраками| Bed and breakfast'!G11-1400</f>
        <v>8100</v>
      </c>
      <c r="BB10" s="134">
        <f>'C завтраками| Bed and breakfast'!H11-1400</f>
        <v>8100</v>
      </c>
      <c r="BC10" s="134">
        <f>'C завтраками| Bed and breakfast'!I11-1400</f>
        <v>8100</v>
      </c>
      <c r="BD10" s="134">
        <f>'C завтраками| Bed and breakfast'!J11-1400</f>
        <v>8100</v>
      </c>
      <c r="BE10" s="134">
        <f>'C завтраками| Bed and breakfast'!K11-1400</f>
        <v>9700</v>
      </c>
      <c r="BF10" s="134">
        <f>'C завтраками| Bed and breakfast'!L11-1400</f>
        <v>9500</v>
      </c>
      <c r="BG10" s="134">
        <f>'C завтраками| Bed and breakfast'!M11-1400</f>
        <v>7300</v>
      </c>
      <c r="BH10" s="134">
        <f>'C завтраками| Bed and breakfast'!N11-1400</f>
        <v>8100</v>
      </c>
      <c r="BI10" s="134">
        <f>'C завтраками| Bed and breakfast'!O11-1400</f>
        <v>8100</v>
      </c>
      <c r="BJ10" s="134">
        <f>'C завтраками| Bed and breakfast'!P11-1400</f>
        <v>8100</v>
      </c>
      <c r="BK10" s="134">
        <f>'C завтраками| Bed and breakfast'!Q11-1400</f>
        <v>8100</v>
      </c>
      <c r="BL10" s="134">
        <f>'C завтраками| Bed and breakfast'!R11-1400</f>
        <v>8100</v>
      </c>
      <c r="BM10" s="134">
        <f>'C завтраками| Bed and breakfast'!S11-1400</f>
        <v>8100</v>
      </c>
      <c r="BN10" s="134">
        <f>'C завтраками| Bed and breakfast'!T11-1400</f>
        <v>8100</v>
      </c>
      <c r="BO10" s="134">
        <f>'C завтраками| Bed and breakfast'!U11-1400</f>
        <v>8100</v>
      </c>
      <c r="BP10" s="134">
        <f>'C завтраками| Bed and breakfast'!V11-1400</f>
        <v>8100</v>
      </c>
      <c r="BQ10" s="134">
        <f>'C завтраками| Bed and breakfast'!W11-1400</f>
        <v>7100</v>
      </c>
      <c r="BR10" s="134">
        <f>'C завтраками| Bed and breakfast'!X11-1400</f>
        <v>7100</v>
      </c>
      <c r="BS10" s="134">
        <f>'C завтраками| Bed and breakfast'!Y11-1400</f>
        <v>8100</v>
      </c>
      <c r="BT10" s="134">
        <f>'C завтраками| Bed and breakfast'!Z11-1400</f>
        <v>7100</v>
      </c>
      <c r="BU10" s="134">
        <f>'C завтраками| Bed and breakfast'!AA11-1400</f>
        <v>7100</v>
      </c>
      <c r="BV10" s="134">
        <f>'C завтраками| Bed and breakfast'!AB11-1400</f>
        <v>9100</v>
      </c>
      <c r="BW10" s="134">
        <f>'C завтраками| Bed and breakfast'!AC11-1400</f>
        <v>7100</v>
      </c>
      <c r="BX10" s="134">
        <f>'C завтраками| Bed and breakfast'!AD11-1400</f>
        <v>7100</v>
      </c>
      <c r="BY10" s="134">
        <f>'C завтраками| Bed and breakfast'!AE11-1400</f>
        <v>7100</v>
      </c>
      <c r="BZ10" s="134">
        <f>'C завтраками| Bed and breakfast'!AF11-1400</f>
        <v>7300</v>
      </c>
      <c r="CA10" s="134">
        <f>'C завтраками| Bed and breakfast'!AG11-1400</f>
        <v>7100</v>
      </c>
      <c r="CB10" s="134">
        <f>'C завтраками| Bed and breakfast'!AH11-1400</f>
        <v>7300</v>
      </c>
      <c r="CC10" s="134">
        <f>'C завтраками| Bed and breakfast'!AI11-1400</f>
        <v>7100</v>
      </c>
      <c r="CD10" s="134">
        <f>'C завтраками| Bed and breakfast'!AJ11-1400</f>
        <v>7300</v>
      </c>
      <c r="CE10" s="134">
        <f>'C завтраками| Bed and breakfast'!AK11-1400</f>
        <v>7100</v>
      </c>
      <c r="CF10" s="134">
        <f>'C завтраками| Bed and breakfast'!AL11-1400</f>
        <v>7100</v>
      </c>
      <c r="CG10" s="134">
        <f>'C завтраками| Bed and breakfast'!AM11-1400</f>
        <v>6700</v>
      </c>
      <c r="CH10" s="134">
        <f>'C завтраками| Bed and breakfast'!AN11-1400</f>
        <v>5500</v>
      </c>
      <c r="CI10" s="134">
        <f>'C завтраками| Bed and breakfast'!AO11-1400</f>
        <v>5700</v>
      </c>
      <c r="CJ10" s="134">
        <f>'C завтраками| Bed and breakfast'!AP11-1400</f>
        <v>5500</v>
      </c>
      <c r="CK10" s="134">
        <f>'C завтраками| Bed and breakfast'!AQ11-1400</f>
        <v>5700</v>
      </c>
      <c r="CL10" s="134">
        <f>'C завтраками| Bed and breakfast'!AR11-1400</f>
        <v>5500</v>
      </c>
      <c r="CM10" s="134">
        <f>'C завтраками| Bed and breakfast'!AS11-1400</f>
        <v>5700</v>
      </c>
      <c r="CN10" s="134">
        <f>'C завтраками| Bed and breakfast'!AT11-1400</f>
        <v>5500</v>
      </c>
      <c r="CO10" s="134">
        <f>'C завтраками| Bed and breakfast'!AU11-1400</f>
        <v>5700</v>
      </c>
      <c r="CP10" s="134">
        <f>'C завтраками| Bed and breakfast'!AV11-1400</f>
        <v>5500</v>
      </c>
      <c r="CQ10" s="134">
        <f>'C завтраками| Bed and breakfast'!AW11-1400</f>
        <v>5500</v>
      </c>
      <c r="CR10" s="134">
        <f>'C завтраками| Bed and breakfast'!AX11-1400</f>
        <v>5700</v>
      </c>
      <c r="CS10" s="134">
        <f>'C завтраками| Bed and breakfast'!AY11-1400</f>
        <v>7100</v>
      </c>
      <c r="CT10" s="134">
        <f>'C завтраками| Bed and breakfast'!AZ11-1400</f>
        <v>7300</v>
      </c>
      <c r="CU10" s="134">
        <f>'C завтраками| Bed and breakfast'!BA11-1400</f>
        <v>7100</v>
      </c>
    </row>
    <row r="11" spans="1:99"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row>
    <row r="12" spans="1:99" s="133" customFormat="1"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t="e">
        <f>'C завтраками| Bed and breakfast'!#REF!-1250</f>
        <v>#REF!</v>
      </c>
      <c r="W12" s="134" t="e">
        <f>'C завтраками| Bed and breakfast'!#REF!-1250</f>
        <v>#REF!</v>
      </c>
      <c r="X12" s="134" t="e">
        <f>'C завтраками| Bed and breakfast'!#REF!-1250</f>
        <v>#REF!</v>
      </c>
      <c r="Y12" s="134" t="e">
        <f>'C завтраками| Bed and breakfast'!#REF!-1250</f>
        <v>#REF!</v>
      </c>
      <c r="Z12" s="134" t="e">
        <f>'C завтраками| Bed and breakfast'!#REF!-1250</f>
        <v>#REF!</v>
      </c>
      <c r="AA12" s="134" t="e">
        <f>'C завтраками| Bed and breakfast'!#REF!-1250</f>
        <v>#REF!</v>
      </c>
      <c r="AB12" s="134" t="e">
        <f>'C завтраками| Bed and breakfast'!#REF!-1250</f>
        <v>#REF!</v>
      </c>
      <c r="AC12" s="134" t="e">
        <f>'C завтраками| Bed and breakfast'!#REF!-1250</f>
        <v>#REF!</v>
      </c>
      <c r="AD12" s="134" t="e">
        <f>'C завтраками| Bed and breakfast'!#REF!-1250</f>
        <v>#REF!</v>
      </c>
      <c r="AE12" s="134" t="e">
        <f>'C завтраками| Bed and breakfast'!#REF!-1250</f>
        <v>#REF!</v>
      </c>
      <c r="AF12" s="134" t="e">
        <f>'C завтраками| Bed and breakfast'!#REF!-1250</f>
        <v>#REF!</v>
      </c>
      <c r="AG12" s="134" t="e">
        <f>'C завтраками| Bed and breakfast'!#REF!-1250</f>
        <v>#REF!</v>
      </c>
      <c r="AH12" s="134" t="e">
        <f>'C завтраками| Bed and breakfast'!#REF!-1250</f>
        <v>#REF!</v>
      </c>
      <c r="AI12" s="134" t="e">
        <f>'C завтраками| Bed and breakfast'!#REF!-1250</f>
        <v>#REF!</v>
      </c>
      <c r="AJ12" s="134" t="e">
        <f>'C завтраками| Bed and breakfast'!#REF!-1250</f>
        <v>#REF!</v>
      </c>
      <c r="AK12" s="134" t="e">
        <f>'C завтраками| Bed and breakfast'!#REF!-1250</f>
        <v>#REF!</v>
      </c>
      <c r="AL12" s="134" t="e">
        <f>'C завтраками| Bed and breakfast'!#REF!-1250</f>
        <v>#REF!</v>
      </c>
      <c r="AM12" s="134" t="e">
        <f>'C завтраками| Bed and breakfast'!#REF!-1250</f>
        <v>#REF!</v>
      </c>
      <c r="AN12" s="134" t="e">
        <f>'C завтраками| Bed and breakfast'!#REF!-1250</f>
        <v>#REF!</v>
      </c>
      <c r="AO12" s="134" t="e">
        <f>'C завтраками| Bed and breakfast'!#REF!-1250</f>
        <v>#REF!</v>
      </c>
      <c r="AP12" s="134" t="e">
        <f>'C завтраками| Bed and breakfast'!#REF!-1250</f>
        <v>#REF!</v>
      </c>
      <c r="AQ12" s="134" t="e">
        <f>'C завтраками| Bed and breakfast'!#REF!-1250</f>
        <v>#REF!</v>
      </c>
      <c r="AR12" s="134" t="e">
        <f>'C завтраками| Bed and breakfast'!#REF!-1250</f>
        <v>#REF!</v>
      </c>
      <c r="AS12" s="134" t="e">
        <f>'C завтраками| Bed and breakfast'!#REF!-1250</f>
        <v>#REF!</v>
      </c>
      <c r="AT12" s="134" t="e">
        <f>'C завтраками| Bed and breakfast'!#REF!-1250</f>
        <v>#REF!</v>
      </c>
      <c r="AU12" s="134" t="e">
        <f>'C завтраками| Bed and breakfast'!#REF!-1250</f>
        <v>#REF!</v>
      </c>
      <c r="AV12" s="134">
        <f>'C завтраками| Bed and breakfast'!B14-1400</f>
        <v>13500</v>
      </c>
      <c r="AW12" s="134">
        <f>'C завтраками| Bed and breakfast'!C14-1400</f>
        <v>9700</v>
      </c>
      <c r="AX12" s="134">
        <f>'C завтраками| Bed and breakfast'!D14-1400</f>
        <v>9700</v>
      </c>
      <c r="AY12" s="134">
        <f>'C завтраками| Bed and breakfast'!E14-1400</f>
        <v>9300</v>
      </c>
      <c r="AZ12" s="134">
        <f>'C завтраками| Bed and breakfast'!F14-1400</f>
        <v>10100</v>
      </c>
      <c r="BA12" s="134">
        <f>'C завтраками| Bed and breakfast'!G14-1400</f>
        <v>10100</v>
      </c>
      <c r="BB12" s="134">
        <f>'C завтраками| Bed and breakfast'!H14-1400</f>
        <v>10100</v>
      </c>
      <c r="BC12" s="134">
        <f>'C завтраками| Bed and breakfast'!I14-1400</f>
        <v>10100</v>
      </c>
      <c r="BD12" s="134">
        <f>'C завтраками| Bed and breakfast'!J14-1400</f>
        <v>10100</v>
      </c>
      <c r="BE12" s="134">
        <f>'C завтраками| Bed and breakfast'!K14-1400</f>
        <v>11700</v>
      </c>
      <c r="BF12" s="134">
        <f>'C завтраками| Bed and breakfast'!L14-1400</f>
        <v>11500</v>
      </c>
      <c r="BG12" s="134">
        <f>'C завтраками| Bed and breakfast'!M14-1400</f>
        <v>9300</v>
      </c>
      <c r="BH12" s="134">
        <f>'C завтраками| Bed and breakfast'!N14-1400</f>
        <v>10100</v>
      </c>
      <c r="BI12" s="134">
        <f>'C завтраками| Bed and breakfast'!O14-1400</f>
        <v>10100</v>
      </c>
      <c r="BJ12" s="134">
        <f>'C завтраками| Bed and breakfast'!P14-1400</f>
        <v>10100</v>
      </c>
      <c r="BK12" s="134">
        <f>'C завтраками| Bed and breakfast'!Q14-1400</f>
        <v>10100</v>
      </c>
      <c r="BL12" s="134">
        <f>'C завтраками| Bed and breakfast'!R14-1400</f>
        <v>10100</v>
      </c>
      <c r="BM12" s="134">
        <f>'C завтраками| Bed and breakfast'!S14-1400</f>
        <v>10100</v>
      </c>
      <c r="BN12" s="134">
        <f>'C завтраками| Bed and breakfast'!T14-1400</f>
        <v>10100</v>
      </c>
      <c r="BO12" s="134">
        <f>'C завтраками| Bed and breakfast'!U14-1400</f>
        <v>10100</v>
      </c>
      <c r="BP12" s="134">
        <f>'C завтраками| Bed and breakfast'!V14-1400</f>
        <v>10100</v>
      </c>
      <c r="BQ12" s="134">
        <f>'C завтраками| Bed and breakfast'!W14-1400</f>
        <v>9100</v>
      </c>
      <c r="BR12" s="134">
        <f>'C завтраками| Bed and breakfast'!X14-1400</f>
        <v>9100</v>
      </c>
      <c r="BS12" s="134">
        <f>'C завтраками| Bed and breakfast'!Y14-1400</f>
        <v>10100</v>
      </c>
      <c r="BT12" s="134">
        <f>'C завтраками| Bed and breakfast'!Z14-1400</f>
        <v>9100</v>
      </c>
      <c r="BU12" s="134">
        <f>'C завтраками| Bed and breakfast'!AA14-1400</f>
        <v>9100</v>
      </c>
      <c r="BV12" s="134">
        <f>'C завтраками| Bed and breakfast'!AB14-1400</f>
        <v>11100</v>
      </c>
      <c r="BW12" s="134">
        <f>'C завтраками| Bed and breakfast'!AC14-1400</f>
        <v>9100</v>
      </c>
      <c r="BX12" s="134">
        <f>'C завтраками| Bed and breakfast'!AD14-1400</f>
        <v>9100</v>
      </c>
      <c r="BY12" s="134">
        <f>'C завтраками| Bed and breakfast'!AE14-1400</f>
        <v>9100</v>
      </c>
      <c r="BZ12" s="134">
        <f>'C завтраками| Bed and breakfast'!AF14-1400</f>
        <v>9300</v>
      </c>
      <c r="CA12" s="134">
        <f>'C завтраками| Bed and breakfast'!AG14-1400</f>
        <v>9100</v>
      </c>
      <c r="CB12" s="134">
        <f>'C завтраками| Bed and breakfast'!AH14-1400</f>
        <v>9300</v>
      </c>
      <c r="CC12" s="134">
        <f>'C завтраками| Bed and breakfast'!AI14-1400</f>
        <v>9100</v>
      </c>
      <c r="CD12" s="134">
        <f>'C завтраками| Bed and breakfast'!AJ14-1400</f>
        <v>9300</v>
      </c>
      <c r="CE12" s="134">
        <f>'C завтраками| Bed and breakfast'!AK14-1400</f>
        <v>9100</v>
      </c>
      <c r="CF12" s="134">
        <f>'C завтраками| Bed and breakfast'!AL14-1400</f>
        <v>9100</v>
      </c>
      <c r="CG12" s="134">
        <f>'C завтраками| Bed and breakfast'!AM14-1400</f>
        <v>8700</v>
      </c>
      <c r="CH12" s="134">
        <f>'C завтраками| Bed and breakfast'!AN14-1400</f>
        <v>7500</v>
      </c>
      <c r="CI12" s="134">
        <f>'C завтраками| Bed and breakfast'!AO14-1400</f>
        <v>7700</v>
      </c>
      <c r="CJ12" s="134">
        <f>'C завтраками| Bed and breakfast'!AP14-1400</f>
        <v>7500</v>
      </c>
      <c r="CK12" s="134">
        <f>'C завтраками| Bed and breakfast'!AQ14-1400</f>
        <v>7700</v>
      </c>
      <c r="CL12" s="134">
        <f>'C завтраками| Bed and breakfast'!AR14-1400</f>
        <v>7500</v>
      </c>
      <c r="CM12" s="134">
        <f>'C завтраками| Bed and breakfast'!AS14-1400</f>
        <v>7700</v>
      </c>
      <c r="CN12" s="134">
        <f>'C завтраками| Bed and breakfast'!AT14-1400</f>
        <v>7500</v>
      </c>
      <c r="CO12" s="134">
        <f>'C завтраками| Bed and breakfast'!AU14-1400</f>
        <v>7700</v>
      </c>
      <c r="CP12" s="134">
        <f>'C завтраками| Bed and breakfast'!AV14-1400</f>
        <v>7500</v>
      </c>
      <c r="CQ12" s="134">
        <f>'C завтраками| Bed and breakfast'!AW14-1400</f>
        <v>7500</v>
      </c>
      <c r="CR12" s="134">
        <f>'C завтраками| Bed and breakfast'!AX14-1400</f>
        <v>7700</v>
      </c>
      <c r="CS12" s="134">
        <f>'C завтраками| Bed and breakfast'!AY14-1400</f>
        <v>9100</v>
      </c>
      <c r="CT12" s="134">
        <f>'C завтраками| Bed and breakfast'!AZ14-1400</f>
        <v>9300</v>
      </c>
      <c r="CU12" s="134">
        <f>'C завтраками| Bed and breakfast'!BA14-1400</f>
        <v>9100</v>
      </c>
    </row>
    <row r="13" spans="1:99"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row>
    <row r="14" spans="1:99" s="133" customFormat="1"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t="e">
        <f>'C завтраками| Bed and breakfast'!#REF!-1250</f>
        <v>#REF!</v>
      </c>
      <c r="W14" s="134" t="e">
        <f>'C завтраками| Bed and breakfast'!#REF!-1250</f>
        <v>#REF!</v>
      </c>
      <c r="X14" s="134" t="e">
        <f>'C завтраками| Bed and breakfast'!#REF!-1250</f>
        <v>#REF!</v>
      </c>
      <c r="Y14" s="134" t="e">
        <f>'C завтраками| Bed and breakfast'!#REF!-1250</f>
        <v>#REF!</v>
      </c>
      <c r="Z14" s="134" t="e">
        <f>'C завтраками| Bed and breakfast'!#REF!-1250</f>
        <v>#REF!</v>
      </c>
      <c r="AA14" s="134" t="e">
        <f>'C завтраками| Bed and breakfast'!#REF!-1250</f>
        <v>#REF!</v>
      </c>
      <c r="AB14" s="134" t="e">
        <f>'C завтраками| Bed and breakfast'!#REF!-1250</f>
        <v>#REF!</v>
      </c>
      <c r="AC14" s="134" t="e">
        <f>'C завтраками| Bed and breakfast'!#REF!-1250</f>
        <v>#REF!</v>
      </c>
      <c r="AD14" s="134" t="e">
        <f>'C завтраками| Bed and breakfast'!#REF!-1250</f>
        <v>#REF!</v>
      </c>
      <c r="AE14" s="134" t="e">
        <f>'C завтраками| Bed and breakfast'!#REF!-1250</f>
        <v>#REF!</v>
      </c>
      <c r="AF14" s="134" t="e">
        <f>'C завтраками| Bed and breakfast'!#REF!-1250</f>
        <v>#REF!</v>
      </c>
      <c r="AG14" s="134" t="e">
        <f>'C завтраками| Bed and breakfast'!#REF!-1250</f>
        <v>#REF!</v>
      </c>
      <c r="AH14" s="134" t="e">
        <f>'C завтраками| Bed and breakfast'!#REF!-1250</f>
        <v>#REF!</v>
      </c>
      <c r="AI14" s="134" t="e">
        <f>'C завтраками| Bed and breakfast'!#REF!-1250</f>
        <v>#REF!</v>
      </c>
      <c r="AJ14" s="134" t="e">
        <f>'C завтраками| Bed and breakfast'!#REF!-1250</f>
        <v>#REF!</v>
      </c>
      <c r="AK14" s="134" t="e">
        <f>'C завтраками| Bed and breakfast'!#REF!-1250</f>
        <v>#REF!</v>
      </c>
      <c r="AL14" s="134" t="e">
        <f>'C завтраками| Bed and breakfast'!#REF!-1250</f>
        <v>#REF!</v>
      </c>
      <c r="AM14" s="134" t="e">
        <f>'C завтраками| Bed and breakfast'!#REF!-1250</f>
        <v>#REF!</v>
      </c>
      <c r="AN14" s="134" t="e">
        <f>'C завтраками| Bed and breakfast'!#REF!-1250</f>
        <v>#REF!</v>
      </c>
      <c r="AO14" s="134" t="e">
        <f>'C завтраками| Bed and breakfast'!#REF!-1250</f>
        <v>#REF!</v>
      </c>
      <c r="AP14" s="134" t="e">
        <f>'C завтраками| Bed and breakfast'!#REF!-1250</f>
        <v>#REF!</v>
      </c>
      <c r="AQ14" s="134" t="e">
        <f>'C завтраками| Bed and breakfast'!#REF!-1250</f>
        <v>#REF!</v>
      </c>
      <c r="AR14" s="134" t="e">
        <f>'C завтраками| Bed and breakfast'!#REF!-1250</f>
        <v>#REF!</v>
      </c>
      <c r="AS14" s="134" t="e">
        <f>'C завтраками| Bed and breakfast'!#REF!-1250</f>
        <v>#REF!</v>
      </c>
      <c r="AT14" s="134" t="e">
        <f>'C завтраками| Bed and breakfast'!#REF!-1250</f>
        <v>#REF!</v>
      </c>
      <c r="AU14" s="134" t="e">
        <f>'C завтраками| Bed and breakfast'!#REF!-1250</f>
        <v>#REF!</v>
      </c>
      <c r="AV14" s="134">
        <f>'C завтраками| Bed and breakfast'!B17-1400</f>
        <v>14500</v>
      </c>
      <c r="AW14" s="134">
        <f>'C завтраками| Bed and breakfast'!C17-1400</f>
        <v>10700</v>
      </c>
      <c r="AX14" s="134">
        <f>'C завтраками| Bed and breakfast'!D17-1400</f>
        <v>10700</v>
      </c>
      <c r="AY14" s="134">
        <f>'C завтраками| Bed and breakfast'!E17-1400</f>
        <v>10300</v>
      </c>
      <c r="AZ14" s="134">
        <f>'C завтраками| Bed and breakfast'!F17-1400</f>
        <v>11100</v>
      </c>
      <c r="BA14" s="134">
        <f>'C завтраками| Bed and breakfast'!G17-1400</f>
        <v>11100</v>
      </c>
      <c r="BB14" s="134">
        <f>'C завтраками| Bed and breakfast'!H17-1400</f>
        <v>11100</v>
      </c>
      <c r="BC14" s="134">
        <f>'C завтраками| Bed and breakfast'!I17-1400</f>
        <v>11100</v>
      </c>
      <c r="BD14" s="134">
        <f>'C завтраками| Bed and breakfast'!J17-1400</f>
        <v>11100</v>
      </c>
      <c r="BE14" s="134">
        <f>'C завтраками| Bed and breakfast'!K17-1400</f>
        <v>12700</v>
      </c>
      <c r="BF14" s="134">
        <f>'C завтраками| Bed and breakfast'!L17-1400</f>
        <v>12500</v>
      </c>
      <c r="BG14" s="134">
        <f>'C завтраками| Bed and breakfast'!M17-1400</f>
        <v>10300</v>
      </c>
      <c r="BH14" s="134">
        <f>'C завтраками| Bed and breakfast'!N17-1400</f>
        <v>11100</v>
      </c>
      <c r="BI14" s="134">
        <f>'C завтраками| Bed and breakfast'!O17-1400</f>
        <v>11100</v>
      </c>
      <c r="BJ14" s="134">
        <f>'C завтраками| Bed and breakfast'!P17-1400</f>
        <v>11100</v>
      </c>
      <c r="BK14" s="134">
        <f>'C завтраками| Bed and breakfast'!Q17-1400</f>
        <v>11100</v>
      </c>
      <c r="BL14" s="134">
        <f>'C завтраками| Bed and breakfast'!R17-1400</f>
        <v>11100</v>
      </c>
      <c r="BM14" s="134">
        <f>'C завтраками| Bed and breakfast'!S17-1400</f>
        <v>11100</v>
      </c>
      <c r="BN14" s="134">
        <f>'C завтраками| Bed and breakfast'!T17-1400</f>
        <v>11100</v>
      </c>
      <c r="BO14" s="134">
        <f>'C завтраками| Bed and breakfast'!U17-1400</f>
        <v>11100</v>
      </c>
      <c r="BP14" s="134">
        <f>'C завтраками| Bed and breakfast'!V17-1400</f>
        <v>11100</v>
      </c>
      <c r="BQ14" s="134">
        <f>'C завтраками| Bed and breakfast'!W17-1400</f>
        <v>10100</v>
      </c>
      <c r="BR14" s="134">
        <f>'C завтраками| Bed and breakfast'!X17-1400</f>
        <v>10100</v>
      </c>
      <c r="BS14" s="134">
        <f>'C завтраками| Bed and breakfast'!Y17-1400</f>
        <v>11100</v>
      </c>
      <c r="BT14" s="134">
        <f>'C завтраками| Bed and breakfast'!Z17-1400</f>
        <v>10100</v>
      </c>
      <c r="BU14" s="134">
        <f>'C завтраками| Bed and breakfast'!AA17-1400</f>
        <v>10100</v>
      </c>
      <c r="BV14" s="134">
        <f>'C завтраками| Bed and breakfast'!AB17-1400</f>
        <v>12100</v>
      </c>
      <c r="BW14" s="134">
        <f>'C завтраками| Bed and breakfast'!AC17-1400</f>
        <v>10100</v>
      </c>
      <c r="BX14" s="134">
        <f>'C завтраками| Bed and breakfast'!AD17-1400</f>
        <v>10100</v>
      </c>
      <c r="BY14" s="134">
        <f>'C завтраками| Bed and breakfast'!AE17-1400</f>
        <v>10100</v>
      </c>
      <c r="BZ14" s="134">
        <f>'C завтраками| Bed and breakfast'!AF17-1400</f>
        <v>10300</v>
      </c>
      <c r="CA14" s="134">
        <f>'C завтраками| Bed and breakfast'!AG17-1400</f>
        <v>10100</v>
      </c>
      <c r="CB14" s="134">
        <f>'C завтраками| Bed and breakfast'!AH17-1400</f>
        <v>10300</v>
      </c>
      <c r="CC14" s="134">
        <f>'C завтраками| Bed and breakfast'!AI17-1400</f>
        <v>10100</v>
      </c>
      <c r="CD14" s="134">
        <f>'C завтраками| Bed and breakfast'!AJ17-1400</f>
        <v>10300</v>
      </c>
      <c r="CE14" s="134">
        <f>'C завтраками| Bed and breakfast'!AK17-1400</f>
        <v>10100</v>
      </c>
      <c r="CF14" s="134">
        <f>'C завтраками| Bed and breakfast'!AL17-1400</f>
        <v>10100</v>
      </c>
      <c r="CG14" s="134">
        <f>'C завтраками| Bed and breakfast'!AM17-1400</f>
        <v>9700</v>
      </c>
      <c r="CH14" s="134">
        <f>'C завтраками| Bed and breakfast'!AN17-1400</f>
        <v>8500</v>
      </c>
      <c r="CI14" s="134">
        <f>'C завтраками| Bed and breakfast'!AO17-1400</f>
        <v>8700</v>
      </c>
      <c r="CJ14" s="134">
        <f>'C завтраками| Bed and breakfast'!AP17-1400</f>
        <v>8500</v>
      </c>
      <c r="CK14" s="134">
        <f>'C завтраками| Bed and breakfast'!AQ17-1400</f>
        <v>8700</v>
      </c>
      <c r="CL14" s="134">
        <f>'C завтраками| Bed and breakfast'!AR17-1400</f>
        <v>8500</v>
      </c>
      <c r="CM14" s="134">
        <f>'C завтраками| Bed and breakfast'!AS17-1400</f>
        <v>8700</v>
      </c>
      <c r="CN14" s="134">
        <f>'C завтраками| Bed and breakfast'!AT17-1400</f>
        <v>8500</v>
      </c>
      <c r="CO14" s="134">
        <f>'C завтраками| Bed and breakfast'!AU17-1400</f>
        <v>8700</v>
      </c>
      <c r="CP14" s="134">
        <f>'C завтраками| Bed and breakfast'!AV17-1400</f>
        <v>8500</v>
      </c>
      <c r="CQ14" s="134">
        <f>'C завтраками| Bed and breakfast'!AW17-1400</f>
        <v>8500</v>
      </c>
      <c r="CR14" s="134">
        <f>'C завтраками| Bed and breakfast'!AX17-1400</f>
        <v>8700</v>
      </c>
      <c r="CS14" s="134">
        <f>'C завтраками| Bed and breakfast'!AY17-1400</f>
        <v>10100</v>
      </c>
      <c r="CT14" s="134">
        <f>'C завтраками| Bed and breakfast'!AZ17-1400</f>
        <v>10300</v>
      </c>
      <c r="CU14" s="134">
        <f>'C завтраками| Bed and breakfast'!BA17-1400</f>
        <v>10100</v>
      </c>
    </row>
    <row r="15" spans="1:99"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row>
    <row r="16" spans="1:99" s="133" customFormat="1"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t="e">
        <f>'C завтраками| Bed and breakfast'!#REF!-1250</f>
        <v>#REF!</v>
      </c>
      <c r="W16" s="134" t="e">
        <f>'C завтраками| Bed and breakfast'!#REF!-1250</f>
        <v>#REF!</v>
      </c>
      <c r="X16" s="134" t="e">
        <f>'C завтраками| Bed and breakfast'!#REF!-1250</f>
        <v>#REF!</v>
      </c>
      <c r="Y16" s="134" t="e">
        <f>'C завтраками| Bed and breakfast'!#REF!-1250</f>
        <v>#REF!</v>
      </c>
      <c r="Z16" s="134" t="e">
        <f>'C завтраками| Bed and breakfast'!#REF!-1250</f>
        <v>#REF!</v>
      </c>
      <c r="AA16" s="134" t="e">
        <f>'C завтраками| Bed and breakfast'!#REF!-1250</f>
        <v>#REF!</v>
      </c>
      <c r="AB16" s="134" t="e">
        <f>'C завтраками| Bed and breakfast'!#REF!-1250</f>
        <v>#REF!</v>
      </c>
      <c r="AC16" s="134" t="e">
        <f>'C завтраками| Bed and breakfast'!#REF!-1250</f>
        <v>#REF!</v>
      </c>
      <c r="AD16" s="134" t="e">
        <f>'C завтраками| Bed and breakfast'!#REF!-1250</f>
        <v>#REF!</v>
      </c>
      <c r="AE16" s="134" t="e">
        <f>'C завтраками| Bed and breakfast'!#REF!-1250</f>
        <v>#REF!</v>
      </c>
      <c r="AF16" s="134" t="e">
        <f>'C завтраками| Bed and breakfast'!#REF!-1250</f>
        <v>#REF!</v>
      </c>
      <c r="AG16" s="134" t="e">
        <f>'C завтраками| Bed and breakfast'!#REF!-1250</f>
        <v>#REF!</v>
      </c>
      <c r="AH16" s="134" t="e">
        <f>'C завтраками| Bed and breakfast'!#REF!-1250</f>
        <v>#REF!</v>
      </c>
      <c r="AI16" s="134" t="e">
        <f>'C завтраками| Bed and breakfast'!#REF!-1250</f>
        <v>#REF!</v>
      </c>
      <c r="AJ16" s="134" t="e">
        <f>'C завтраками| Bed and breakfast'!#REF!-1250</f>
        <v>#REF!</v>
      </c>
      <c r="AK16" s="134" t="e">
        <f>'C завтраками| Bed and breakfast'!#REF!-1250</f>
        <v>#REF!</v>
      </c>
      <c r="AL16" s="134" t="e">
        <f>'C завтраками| Bed and breakfast'!#REF!-1250</f>
        <v>#REF!</v>
      </c>
      <c r="AM16" s="134" t="e">
        <f>'C завтраками| Bed and breakfast'!#REF!-1250</f>
        <v>#REF!</v>
      </c>
      <c r="AN16" s="134" t="e">
        <f>'C завтраками| Bed and breakfast'!#REF!-1250</f>
        <v>#REF!</v>
      </c>
      <c r="AO16" s="134" t="e">
        <f>'C завтраками| Bed and breakfast'!#REF!-1250</f>
        <v>#REF!</v>
      </c>
      <c r="AP16" s="134" t="e">
        <f>'C завтраками| Bed and breakfast'!#REF!-1250</f>
        <v>#REF!</v>
      </c>
      <c r="AQ16" s="134" t="e">
        <f>'C завтраками| Bed and breakfast'!#REF!-1250</f>
        <v>#REF!</v>
      </c>
      <c r="AR16" s="134" t="e">
        <f>'C завтраками| Bed and breakfast'!#REF!-1250</f>
        <v>#REF!</v>
      </c>
      <c r="AS16" s="134" t="e">
        <f>'C завтраками| Bed and breakfast'!#REF!-1250</f>
        <v>#REF!</v>
      </c>
      <c r="AT16" s="134" t="e">
        <f>'C завтраками| Bed and breakfast'!#REF!-1250</f>
        <v>#REF!</v>
      </c>
      <c r="AU16" s="134" t="e">
        <f>'C завтраками| Bed and breakfast'!#REF!-1250</f>
        <v>#REF!</v>
      </c>
      <c r="AV16" s="134">
        <f>'C завтраками| Bed and breakfast'!B20-1400</f>
        <v>17100</v>
      </c>
      <c r="AW16" s="134">
        <f>'C завтраками| Bed and breakfast'!C20-1400</f>
        <v>12200</v>
      </c>
      <c r="AX16" s="134">
        <f>'C завтраками| Bed and breakfast'!D20-1400</f>
        <v>12200</v>
      </c>
      <c r="AY16" s="134">
        <f>'C завтраками| Bed and breakfast'!E20-1400</f>
        <v>11800</v>
      </c>
      <c r="AZ16" s="134">
        <f>'C завтраками| Bed and breakfast'!F20-1400</f>
        <v>12600</v>
      </c>
      <c r="BA16" s="134">
        <f>'C завтраками| Bed and breakfast'!G20-1400</f>
        <v>12600</v>
      </c>
      <c r="BB16" s="134">
        <f>'C завтраками| Bed and breakfast'!H20-1400</f>
        <v>12600</v>
      </c>
      <c r="BC16" s="134">
        <f>'C завтраками| Bed and breakfast'!I20-1400</f>
        <v>12600</v>
      </c>
      <c r="BD16" s="134">
        <f>'C завтраками| Bed and breakfast'!J20-1400</f>
        <v>12600</v>
      </c>
      <c r="BE16" s="134">
        <f>'C завтраками| Bed and breakfast'!K20-1400</f>
        <v>14200</v>
      </c>
      <c r="BF16" s="134">
        <f>'C завтраками| Bed and breakfast'!L20-1400</f>
        <v>14000</v>
      </c>
      <c r="BG16" s="134">
        <f>'C завтраками| Bed and breakfast'!M20-1400</f>
        <v>11800</v>
      </c>
      <c r="BH16" s="134">
        <f>'C завтраками| Bed and breakfast'!N20-1400</f>
        <v>12600</v>
      </c>
      <c r="BI16" s="134">
        <f>'C завтраками| Bed and breakfast'!O20-1400</f>
        <v>12600</v>
      </c>
      <c r="BJ16" s="134">
        <f>'C завтраками| Bed and breakfast'!P20-1400</f>
        <v>12600</v>
      </c>
      <c r="BK16" s="134">
        <f>'C завтраками| Bed and breakfast'!Q20-1400</f>
        <v>12600</v>
      </c>
      <c r="BL16" s="134">
        <f>'C завтраками| Bed and breakfast'!R20-1400</f>
        <v>12600</v>
      </c>
      <c r="BM16" s="134">
        <f>'C завтраками| Bed and breakfast'!S20-1400</f>
        <v>12600</v>
      </c>
      <c r="BN16" s="134">
        <f>'C завтраками| Bed and breakfast'!T20-1400</f>
        <v>12600</v>
      </c>
      <c r="BO16" s="134">
        <f>'C завтраками| Bed and breakfast'!U20-1400</f>
        <v>12600</v>
      </c>
      <c r="BP16" s="134">
        <f>'C завтраками| Bed and breakfast'!V20-1400</f>
        <v>12600</v>
      </c>
      <c r="BQ16" s="134">
        <f>'C завтраками| Bed and breakfast'!W20-1400</f>
        <v>11600</v>
      </c>
      <c r="BR16" s="134">
        <f>'C завтраками| Bed and breakfast'!X20-1400</f>
        <v>11600</v>
      </c>
      <c r="BS16" s="134">
        <f>'C завтраками| Bed and breakfast'!Y20-1400</f>
        <v>12600</v>
      </c>
      <c r="BT16" s="134">
        <f>'C завтраками| Bed and breakfast'!Z20-1400</f>
        <v>11600</v>
      </c>
      <c r="BU16" s="134">
        <f>'C завтраками| Bed and breakfast'!AA20-1400</f>
        <v>11600</v>
      </c>
      <c r="BV16" s="134">
        <f>'C завтраками| Bed and breakfast'!AB20-1400</f>
        <v>13600</v>
      </c>
      <c r="BW16" s="134">
        <f>'C завтраками| Bed and breakfast'!AC20-1400</f>
        <v>11600</v>
      </c>
      <c r="BX16" s="134">
        <f>'C завтраками| Bed and breakfast'!AD20-1400</f>
        <v>11600</v>
      </c>
      <c r="BY16" s="134">
        <f>'C завтраками| Bed and breakfast'!AE20-1400</f>
        <v>11600</v>
      </c>
      <c r="BZ16" s="134">
        <f>'C завтраками| Bed and breakfast'!AF20-1400</f>
        <v>11800</v>
      </c>
      <c r="CA16" s="134">
        <f>'C завтраками| Bed and breakfast'!AG20-1400</f>
        <v>11600</v>
      </c>
      <c r="CB16" s="134">
        <f>'C завтраками| Bed and breakfast'!AH20-1400</f>
        <v>11800</v>
      </c>
      <c r="CC16" s="134">
        <f>'C завтраками| Bed and breakfast'!AI20-1400</f>
        <v>11600</v>
      </c>
      <c r="CD16" s="134">
        <f>'C завтраками| Bed and breakfast'!AJ20-1400</f>
        <v>11800</v>
      </c>
      <c r="CE16" s="134">
        <f>'C завтраками| Bed and breakfast'!AK20-1400</f>
        <v>11600</v>
      </c>
      <c r="CF16" s="134">
        <f>'C завтраками| Bed and breakfast'!AL20-1400</f>
        <v>11600</v>
      </c>
      <c r="CG16" s="134">
        <f>'C завтраками| Bed and breakfast'!AM20-1400</f>
        <v>11200</v>
      </c>
      <c r="CH16" s="134">
        <f>'C завтраками| Bed and breakfast'!AN20-1400</f>
        <v>10000</v>
      </c>
      <c r="CI16" s="134">
        <f>'C завтраками| Bed and breakfast'!AO20-1400</f>
        <v>10200</v>
      </c>
      <c r="CJ16" s="134">
        <f>'C завтраками| Bed and breakfast'!AP20-1400</f>
        <v>10000</v>
      </c>
      <c r="CK16" s="134">
        <f>'C завтраками| Bed and breakfast'!AQ20-1400</f>
        <v>10200</v>
      </c>
      <c r="CL16" s="134">
        <f>'C завтраками| Bed and breakfast'!AR20-1400</f>
        <v>10000</v>
      </c>
      <c r="CM16" s="134">
        <f>'C завтраками| Bed and breakfast'!AS20-1400</f>
        <v>10200</v>
      </c>
      <c r="CN16" s="134">
        <f>'C завтраками| Bed and breakfast'!AT20-1400</f>
        <v>10000</v>
      </c>
      <c r="CO16" s="134">
        <f>'C завтраками| Bed and breakfast'!AU20-1400</f>
        <v>10200</v>
      </c>
      <c r="CP16" s="134">
        <f>'C завтраками| Bed and breakfast'!AV20-1400</f>
        <v>10000</v>
      </c>
      <c r="CQ16" s="134">
        <f>'C завтраками| Bed and breakfast'!AW20-1400</f>
        <v>10000</v>
      </c>
      <c r="CR16" s="134">
        <f>'C завтраками| Bed and breakfast'!AX20-1400</f>
        <v>10200</v>
      </c>
      <c r="CS16" s="134">
        <f>'C завтраками| Bed and breakfast'!AY20-1400</f>
        <v>11600</v>
      </c>
      <c r="CT16" s="134">
        <f>'C завтраками| Bed and breakfast'!AZ20-1400</f>
        <v>11800</v>
      </c>
      <c r="CU16" s="134">
        <f>'C завтраками| Bed and breakfast'!BA20-1400</f>
        <v>11600</v>
      </c>
    </row>
    <row r="17" spans="1:99"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row>
    <row r="18" spans="1:99"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row>
    <row r="19" spans="1:99" s="133" customFormat="1" ht="23.25" customHeight="1" x14ac:dyDescent="0.2">
      <c r="A19" s="16"/>
      <c r="B19" s="129" t="e">
        <f t="shared" ref="B19" si="0">B5</f>
        <v>#REF!</v>
      </c>
      <c r="C19" s="129" t="e">
        <f t="shared" ref="C19:E19" si="1">C5</f>
        <v>#REF!</v>
      </c>
      <c r="D19" s="129" t="e">
        <f t="shared" si="1"/>
        <v>#REF!</v>
      </c>
      <c r="E19" s="129" t="e">
        <f t="shared" si="1"/>
        <v>#REF!</v>
      </c>
      <c r="F19" s="129" t="e">
        <f t="shared" ref="F19:AU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t="e">
        <f t="shared" si="2"/>
        <v>#REF!</v>
      </c>
      <c r="W19" s="129" t="e">
        <f t="shared" si="2"/>
        <v>#REF!</v>
      </c>
      <c r="X19" s="129" t="e">
        <f t="shared" si="2"/>
        <v>#REF!</v>
      </c>
      <c r="Y19" s="129" t="e">
        <f t="shared" si="2"/>
        <v>#REF!</v>
      </c>
      <c r="Z19" s="129" t="e">
        <f t="shared" si="2"/>
        <v>#REF!</v>
      </c>
      <c r="AA19" s="129" t="e">
        <f t="shared" si="2"/>
        <v>#REF!</v>
      </c>
      <c r="AB19" s="129" t="e">
        <f t="shared" si="2"/>
        <v>#REF!</v>
      </c>
      <c r="AC19" s="129" t="e">
        <f t="shared" si="2"/>
        <v>#REF!</v>
      </c>
      <c r="AD19" s="129" t="e">
        <f t="shared" si="2"/>
        <v>#REF!</v>
      </c>
      <c r="AE19" s="129" t="e">
        <f t="shared" si="2"/>
        <v>#REF!</v>
      </c>
      <c r="AF19" s="129" t="e">
        <f t="shared" si="2"/>
        <v>#REF!</v>
      </c>
      <c r="AG19" s="129" t="e">
        <f t="shared" si="2"/>
        <v>#REF!</v>
      </c>
      <c r="AH19" s="129" t="e">
        <f t="shared" si="2"/>
        <v>#REF!</v>
      </c>
      <c r="AI19" s="129" t="e">
        <f t="shared" si="2"/>
        <v>#REF!</v>
      </c>
      <c r="AJ19" s="129" t="e">
        <f t="shared" si="2"/>
        <v>#REF!</v>
      </c>
      <c r="AK19" s="129" t="e">
        <f t="shared" si="2"/>
        <v>#REF!</v>
      </c>
      <c r="AL19" s="129" t="e">
        <f t="shared" si="2"/>
        <v>#REF!</v>
      </c>
      <c r="AM19" s="129" t="e">
        <f t="shared" si="2"/>
        <v>#REF!</v>
      </c>
      <c r="AN19" s="129" t="e">
        <f t="shared" si="2"/>
        <v>#REF!</v>
      </c>
      <c r="AO19" s="129" t="e">
        <f t="shared" si="2"/>
        <v>#REF!</v>
      </c>
      <c r="AP19" s="129" t="e">
        <f t="shared" si="2"/>
        <v>#REF!</v>
      </c>
      <c r="AQ19" s="129" t="e">
        <f t="shared" si="2"/>
        <v>#REF!</v>
      </c>
      <c r="AR19" s="129" t="e">
        <f t="shared" si="2"/>
        <v>#REF!</v>
      </c>
      <c r="AS19" s="129" t="e">
        <f t="shared" si="2"/>
        <v>#REF!</v>
      </c>
      <c r="AT19" s="129" t="e">
        <f t="shared" si="2"/>
        <v>#REF!</v>
      </c>
      <c r="AU19" s="129" t="e">
        <f t="shared" si="2"/>
        <v>#REF!</v>
      </c>
      <c r="AV19" s="129">
        <f t="shared" ref="AV19" si="3">AV5</f>
        <v>45847</v>
      </c>
      <c r="AW19" s="129">
        <f t="shared" ref="AW19:CU19" si="4">AW5</f>
        <v>45849</v>
      </c>
      <c r="AX19" s="129">
        <f t="shared" si="4"/>
        <v>45851</v>
      </c>
      <c r="AY19" s="46">
        <f t="shared" si="4"/>
        <v>45852</v>
      </c>
      <c r="AZ19" s="46">
        <f t="shared" si="4"/>
        <v>45854</v>
      </c>
      <c r="BA19" s="46">
        <f t="shared" si="4"/>
        <v>45856</v>
      </c>
      <c r="BB19" s="46">
        <f t="shared" si="4"/>
        <v>45858</v>
      </c>
      <c r="BC19" s="46">
        <f t="shared" si="4"/>
        <v>45860</v>
      </c>
      <c r="BD19" s="46">
        <f t="shared" si="4"/>
        <v>45862</v>
      </c>
      <c r="BE19" s="46">
        <f t="shared" si="4"/>
        <v>45863</v>
      </c>
      <c r="BF19" s="46">
        <f t="shared" si="4"/>
        <v>45865</v>
      </c>
      <c r="BG19" s="46">
        <f t="shared" si="4"/>
        <v>45867</v>
      </c>
      <c r="BH19" s="46">
        <f t="shared" si="4"/>
        <v>45870</v>
      </c>
      <c r="BI19" s="46">
        <f t="shared" si="4"/>
        <v>45872</v>
      </c>
      <c r="BJ19" s="46">
        <f t="shared" si="4"/>
        <v>45877</v>
      </c>
      <c r="BK19" s="46">
        <f t="shared" si="4"/>
        <v>45879</v>
      </c>
      <c r="BL19" s="46">
        <f t="shared" si="4"/>
        <v>45882</v>
      </c>
      <c r="BM19" s="46">
        <f t="shared" si="4"/>
        <v>45884</v>
      </c>
      <c r="BN19" s="46">
        <f t="shared" si="4"/>
        <v>45886</v>
      </c>
      <c r="BO19" s="46">
        <f t="shared" si="4"/>
        <v>45890</v>
      </c>
      <c r="BP19" s="129">
        <f t="shared" si="4"/>
        <v>45891</v>
      </c>
      <c r="BQ19" s="129">
        <f t="shared" si="4"/>
        <v>45893</v>
      </c>
      <c r="BR19" s="129">
        <f t="shared" si="4"/>
        <v>45901</v>
      </c>
      <c r="BS19" s="129">
        <f t="shared" si="4"/>
        <v>45905</v>
      </c>
      <c r="BT19" s="129">
        <f t="shared" si="4"/>
        <v>45907</v>
      </c>
      <c r="BU19" s="129">
        <f t="shared" si="4"/>
        <v>45909</v>
      </c>
      <c r="BV19" s="129">
        <f t="shared" si="4"/>
        <v>45913</v>
      </c>
      <c r="BW19" s="129">
        <f t="shared" si="4"/>
        <v>45926</v>
      </c>
      <c r="BX19" s="129">
        <f t="shared" si="4"/>
        <v>45928</v>
      </c>
      <c r="BY19" s="129">
        <f t="shared" si="4"/>
        <v>45931</v>
      </c>
      <c r="BZ19" s="129">
        <f t="shared" si="4"/>
        <v>45933</v>
      </c>
      <c r="CA19" s="129">
        <f t="shared" si="4"/>
        <v>45935</v>
      </c>
      <c r="CB19" s="129">
        <f t="shared" si="4"/>
        <v>45940</v>
      </c>
      <c r="CC19" s="129">
        <f t="shared" si="4"/>
        <v>45942</v>
      </c>
      <c r="CD19" s="129">
        <f t="shared" si="4"/>
        <v>45947</v>
      </c>
      <c r="CE19" s="129">
        <f t="shared" si="4"/>
        <v>45949</v>
      </c>
      <c r="CF19" s="129">
        <f t="shared" si="4"/>
        <v>45962</v>
      </c>
      <c r="CG19" s="129">
        <f t="shared" si="4"/>
        <v>45965</v>
      </c>
      <c r="CH19" s="129">
        <f t="shared" si="4"/>
        <v>45966</v>
      </c>
      <c r="CI19" s="129">
        <f t="shared" si="4"/>
        <v>45968</v>
      </c>
      <c r="CJ19" s="129">
        <f t="shared" si="4"/>
        <v>45970</v>
      </c>
      <c r="CK19" s="129">
        <f t="shared" si="4"/>
        <v>45975</v>
      </c>
      <c r="CL19" s="129">
        <f t="shared" si="4"/>
        <v>45977</v>
      </c>
      <c r="CM19" s="129">
        <f t="shared" si="4"/>
        <v>45982</v>
      </c>
      <c r="CN19" s="129">
        <f t="shared" si="4"/>
        <v>45984</v>
      </c>
      <c r="CO19" s="129">
        <f t="shared" si="4"/>
        <v>45989</v>
      </c>
      <c r="CP19" s="129">
        <f t="shared" si="4"/>
        <v>45991</v>
      </c>
      <c r="CQ19" s="129">
        <f t="shared" si="4"/>
        <v>45992</v>
      </c>
      <c r="CR19" s="129">
        <f t="shared" si="4"/>
        <v>45996</v>
      </c>
      <c r="CS19" s="129">
        <f t="shared" si="4"/>
        <v>46003</v>
      </c>
      <c r="CT19" s="129">
        <f t="shared" si="4"/>
        <v>46010</v>
      </c>
      <c r="CU19" s="129">
        <f t="shared" si="4"/>
        <v>46012</v>
      </c>
    </row>
    <row r="20" spans="1:99" s="133" customFormat="1" ht="23.25" customHeight="1" x14ac:dyDescent="0.2">
      <c r="A20" s="16"/>
      <c r="B20" s="129" t="e">
        <f t="shared" ref="B20" si="5">B6</f>
        <v>#REF!</v>
      </c>
      <c r="C20" s="129" t="e">
        <f t="shared" ref="C20:E20" si="6">C6</f>
        <v>#REF!</v>
      </c>
      <c r="D20" s="129" t="e">
        <f t="shared" si="6"/>
        <v>#REF!</v>
      </c>
      <c r="E20" s="129" t="e">
        <f t="shared" si="6"/>
        <v>#REF!</v>
      </c>
      <c r="F20" s="129" t="e">
        <f t="shared" ref="F20:AU20" si="7">F6</f>
        <v>#REF!</v>
      </c>
      <c r="G20" s="129" t="e">
        <f t="shared" si="7"/>
        <v>#REF!</v>
      </c>
      <c r="H20" s="129" t="e">
        <f t="shared" si="7"/>
        <v>#REF!</v>
      </c>
      <c r="I20" s="129" t="e">
        <f t="shared" si="7"/>
        <v>#REF!</v>
      </c>
      <c r="J20" s="129" t="e">
        <f t="shared" si="7"/>
        <v>#REF!</v>
      </c>
      <c r="K20" s="129" t="e">
        <f t="shared" si="7"/>
        <v>#REF!</v>
      </c>
      <c r="L20" s="129" t="e">
        <f t="shared" si="7"/>
        <v>#REF!</v>
      </c>
      <c r="M20" s="129" t="e">
        <f t="shared" si="7"/>
        <v>#REF!</v>
      </c>
      <c r="N20" s="129" t="e">
        <f t="shared" si="7"/>
        <v>#REF!</v>
      </c>
      <c r="O20" s="129" t="e">
        <f t="shared" si="7"/>
        <v>#REF!</v>
      </c>
      <c r="P20" s="129" t="e">
        <f t="shared" si="7"/>
        <v>#REF!</v>
      </c>
      <c r="Q20" s="129" t="e">
        <f t="shared" si="7"/>
        <v>#REF!</v>
      </c>
      <c r="R20" s="129" t="e">
        <f t="shared" si="7"/>
        <v>#REF!</v>
      </c>
      <c r="S20" s="129" t="e">
        <f t="shared" si="7"/>
        <v>#REF!</v>
      </c>
      <c r="T20" s="129" t="e">
        <f t="shared" si="7"/>
        <v>#REF!</v>
      </c>
      <c r="U20" s="129" t="e">
        <f t="shared" si="7"/>
        <v>#REF!</v>
      </c>
      <c r="V20" s="129" t="e">
        <f t="shared" si="7"/>
        <v>#REF!</v>
      </c>
      <c r="W20" s="129" t="e">
        <f t="shared" si="7"/>
        <v>#REF!</v>
      </c>
      <c r="X20" s="129" t="e">
        <f t="shared" si="7"/>
        <v>#REF!</v>
      </c>
      <c r="Y20" s="129" t="e">
        <f t="shared" si="7"/>
        <v>#REF!</v>
      </c>
      <c r="Z20" s="129" t="e">
        <f t="shared" si="7"/>
        <v>#REF!</v>
      </c>
      <c r="AA20" s="129" t="e">
        <f t="shared" si="7"/>
        <v>#REF!</v>
      </c>
      <c r="AB20" s="129" t="e">
        <f t="shared" si="7"/>
        <v>#REF!</v>
      </c>
      <c r="AC20" s="129" t="e">
        <f t="shared" si="7"/>
        <v>#REF!</v>
      </c>
      <c r="AD20" s="129" t="e">
        <f t="shared" si="7"/>
        <v>#REF!</v>
      </c>
      <c r="AE20" s="129" t="e">
        <f t="shared" si="7"/>
        <v>#REF!</v>
      </c>
      <c r="AF20" s="129" t="e">
        <f t="shared" si="7"/>
        <v>#REF!</v>
      </c>
      <c r="AG20" s="129" t="e">
        <f t="shared" si="7"/>
        <v>#REF!</v>
      </c>
      <c r="AH20" s="129" t="e">
        <f t="shared" si="7"/>
        <v>#REF!</v>
      </c>
      <c r="AI20" s="129" t="e">
        <f t="shared" si="7"/>
        <v>#REF!</v>
      </c>
      <c r="AJ20" s="129" t="e">
        <f t="shared" si="7"/>
        <v>#REF!</v>
      </c>
      <c r="AK20" s="129" t="e">
        <f t="shared" si="7"/>
        <v>#REF!</v>
      </c>
      <c r="AL20" s="129" t="e">
        <f t="shared" si="7"/>
        <v>#REF!</v>
      </c>
      <c r="AM20" s="129" t="e">
        <f t="shared" si="7"/>
        <v>#REF!</v>
      </c>
      <c r="AN20" s="129" t="e">
        <f t="shared" si="7"/>
        <v>#REF!</v>
      </c>
      <c r="AO20" s="129" t="e">
        <f t="shared" si="7"/>
        <v>#REF!</v>
      </c>
      <c r="AP20" s="129" t="e">
        <f t="shared" si="7"/>
        <v>#REF!</v>
      </c>
      <c r="AQ20" s="129" t="e">
        <f t="shared" si="7"/>
        <v>#REF!</v>
      </c>
      <c r="AR20" s="129" t="e">
        <f t="shared" si="7"/>
        <v>#REF!</v>
      </c>
      <c r="AS20" s="129" t="e">
        <f t="shared" si="7"/>
        <v>#REF!</v>
      </c>
      <c r="AT20" s="129" t="e">
        <f t="shared" si="7"/>
        <v>#REF!</v>
      </c>
      <c r="AU20" s="129" t="e">
        <f t="shared" si="7"/>
        <v>#REF!</v>
      </c>
      <c r="AV20" s="129">
        <f t="shared" ref="AV20" si="8">AV6</f>
        <v>45848</v>
      </c>
      <c r="AW20" s="129">
        <f t="shared" ref="AW20:CU20" si="9">AW6</f>
        <v>45850</v>
      </c>
      <c r="AX20" s="129">
        <f t="shared" si="9"/>
        <v>45851</v>
      </c>
      <c r="AY20" s="46">
        <f t="shared" si="9"/>
        <v>45853</v>
      </c>
      <c r="AZ20" s="46">
        <f t="shared" si="9"/>
        <v>45855</v>
      </c>
      <c r="BA20" s="46">
        <f t="shared" si="9"/>
        <v>45857</v>
      </c>
      <c r="BB20" s="46">
        <f t="shared" si="9"/>
        <v>45859</v>
      </c>
      <c r="BC20" s="46">
        <f t="shared" si="9"/>
        <v>45861</v>
      </c>
      <c r="BD20" s="46">
        <f t="shared" si="9"/>
        <v>45862</v>
      </c>
      <c r="BE20" s="46">
        <f t="shared" si="9"/>
        <v>45864</v>
      </c>
      <c r="BF20" s="46">
        <f t="shared" si="9"/>
        <v>45866</v>
      </c>
      <c r="BG20" s="46">
        <f t="shared" si="9"/>
        <v>45869</v>
      </c>
      <c r="BH20" s="46">
        <f t="shared" si="9"/>
        <v>45871</v>
      </c>
      <c r="BI20" s="46">
        <f t="shared" si="9"/>
        <v>45876</v>
      </c>
      <c r="BJ20" s="46">
        <f t="shared" si="9"/>
        <v>45878</v>
      </c>
      <c r="BK20" s="46">
        <f t="shared" si="9"/>
        <v>45881</v>
      </c>
      <c r="BL20" s="46">
        <f t="shared" si="9"/>
        <v>45883</v>
      </c>
      <c r="BM20" s="46">
        <f t="shared" si="9"/>
        <v>45885</v>
      </c>
      <c r="BN20" s="46">
        <f t="shared" si="9"/>
        <v>45889</v>
      </c>
      <c r="BO20" s="46">
        <f t="shared" si="9"/>
        <v>45890</v>
      </c>
      <c r="BP20" s="129">
        <f t="shared" si="9"/>
        <v>45892</v>
      </c>
      <c r="BQ20" s="129">
        <f t="shared" si="9"/>
        <v>45900</v>
      </c>
      <c r="BR20" s="129">
        <f t="shared" si="9"/>
        <v>45904</v>
      </c>
      <c r="BS20" s="129">
        <f t="shared" si="9"/>
        <v>45906</v>
      </c>
      <c r="BT20" s="129">
        <f t="shared" si="9"/>
        <v>45908</v>
      </c>
      <c r="BU20" s="129">
        <f t="shared" si="9"/>
        <v>45912</v>
      </c>
      <c r="BV20" s="129">
        <f t="shared" si="9"/>
        <v>45925</v>
      </c>
      <c r="BW20" s="129">
        <f t="shared" si="9"/>
        <v>45927</v>
      </c>
      <c r="BX20" s="129">
        <f t="shared" si="9"/>
        <v>45930</v>
      </c>
      <c r="BY20" s="129">
        <f t="shared" si="9"/>
        <v>45932</v>
      </c>
      <c r="BZ20" s="129">
        <f t="shared" si="9"/>
        <v>45934</v>
      </c>
      <c r="CA20" s="129">
        <f t="shared" si="9"/>
        <v>45939</v>
      </c>
      <c r="CB20" s="129">
        <f t="shared" si="9"/>
        <v>45941</v>
      </c>
      <c r="CC20" s="129">
        <f t="shared" si="9"/>
        <v>45946</v>
      </c>
      <c r="CD20" s="129">
        <f t="shared" si="9"/>
        <v>45948</v>
      </c>
      <c r="CE20" s="129">
        <f t="shared" si="9"/>
        <v>45961</v>
      </c>
      <c r="CF20" s="129">
        <f t="shared" si="9"/>
        <v>45964</v>
      </c>
      <c r="CG20" s="129">
        <f t="shared" si="9"/>
        <v>45965</v>
      </c>
      <c r="CH20" s="129">
        <f t="shared" si="9"/>
        <v>45967</v>
      </c>
      <c r="CI20" s="129">
        <f t="shared" si="9"/>
        <v>45969</v>
      </c>
      <c r="CJ20" s="129">
        <f t="shared" si="9"/>
        <v>45974</v>
      </c>
      <c r="CK20" s="129">
        <f t="shared" si="9"/>
        <v>45976</v>
      </c>
      <c r="CL20" s="129">
        <f t="shared" si="9"/>
        <v>45981</v>
      </c>
      <c r="CM20" s="129">
        <f t="shared" si="9"/>
        <v>45983</v>
      </c>
      <c r="CN20" s="129">
        <f t="shared" si="9"/>
        <v>45988</v>
      </c>
      <c r="CO20" s="129">
        <f t="shared" si="9"/>
        <v>45990</v>
      </c>
      <c r="CP20" s="129">
        <f t="shared" si="9"/>
        <v>45991</v>
      </c>
      <c r="CQ20" s="129">
        <f t="shared" si="9"/>
        <v>45995</v>
      </c>
      <c r="CR20" s="129">
        <f t="shared" si="9"/>
        <v>46002</v>
      </c>
      <c r="CS20" s="129">
        <f t="shared" si="9"/>
        <v>46009</v>
      </c>
      <c r="CT20" s="129">
        <f t="shared" si="9"/>
        <v>46011</v>
      </c>
      <c r="CU20" s="129">
        <f t="shared" si="9"/>
        <v>46016</v>
      </c>
    </row>
    <row r="21" spans="1:99" s="133" customFormat="1" x14ac:dyDescent="0.2">
      <c r="A21" s="16" t="s">
        <v>11</v>
      </c>
    </row>
    <row r="22" spans="1:99" s="133" customFormat="1" x14ac:dyDescent="0.2">
      <c r="A22" s="16">
        <v>1</v>
      </c>
      <c r="B22" s="137" t="e">
        <f t="shared" ref="B22" si="10">ROUNDUP(B8*0.85,)+25</f>
        <v>#REF!</v>
      </c>
      <c r="C22" s="137" t="e">
        <f t="shared" ref="C22:E22" si="11">ROUNDUP(C8*0.85,)+25</f>
        <v>#REF!</v>
      </c>
      <c r="D22" s="137" t="e">
        <f t="shared" si="11"/>
        <v>#REF!</v>
      </c>
      <c r="E22" s="137" t="e">
        <f t="shared" si="11"/>
        <v>#REF!</v>
      </c>
      <c r="F22" s="137" t="e">
        <f t="shared" ref="F22:AU22" si="12">ROUNDUP(F8*0.85,)+25</f>
        <v>#REF!</v>
      </c>
      <c r="G22" s="137" t="e">
        <f t="shared" si="12"/>
        <v>#REF!</v>
      </c>
      <c r="H22" s="137" t="e">
        <f t="shared" si="12"/>
        <v>#REF!</v>
      </c>
      <c r="I22" s="137" t="e">
        <f t="shared" si="12"/>
        <v>#REF!</v>
      </c>
      <c r="J22" s="137" t="e">
        <f t="shared" si="12"/>
        <v>#REF!</v>
      </c>
      <c r="K22" s="137" t="e">
        <f t="shared" si="12"/>
        <v>#REF!</v>
      </c>
      <c r="L22" s="137" t="e">
        <f t="shared" si="12"/>
        <v>#REF!</v>
      </c>
      <c r="M22" s="137" t="e">
        <f t="shared" si="12"/>
        <v>#REF!</v>
      </c>
      <c r="N22" s="137" t="e">
        <f t="shared" si="12"/>
        <v>#REF!</v>
      </c>
      <c r="O22" s="137" t="e">
        <f t="shared" si="12"/>
        <v>#REF!</v>
      </c>
      <c r="P22" s="137" t="e">
        <f t="shared" si="12"/>
        <v>#REF!</v>
      </c>
      <c r="Q22" s="137" t="e">
        <f t="shared" si="12"/>
        <v>#REF!</v>
      </c>
      <c r="R22" s="137" t="e">
        <f t="shared" si="12"/>
        <v>#REF!</v>
      </c>
      <c r="S22" s="137" t="e">
        <f t="shared" si="12"/>
        <v>#REF!</v>
      </c>
      <c r="T22" s="137" t="e">
        <f t="shared" si="12"/>
        <v>#REF!</v>
      </c>
      <c r="U22" s="137" t="e">
        <f t="shared" si="12"/>
        <v>#REF!</v>
      </c>
      <c r="V22" s="137" t="e">
        <f t="shared" si="12"/>
        <v>#REF!</v>
      </c>
      <c r="W22" s="137" t="e">
        <f t="shared" si="12"/>
        <v>#REF!</v>
      </c>
      <c r="X22" s="137" t="e">
        <f t="shared" si="12"/>
        <v>#REF!</v>
      </c>
      <c r="Y22" s="137" t="e">
        <f t="shared" si="12"/>
        <v>#REF!</v>
      </c>
      <c r="Z22" s="137" t="e">
        <f t="shared" si="12"/>
        <v>#REF!</v>
      </c>
      <c r="AA22" s="137" t="e">
        <f t="shared" si="12"/>
        <v>#REF!</v>
      </c>
      <c r="AB22" s="137" t="e">
        <f t="shared" si="12"/>
        <v>#REF!</v>
      </c>
      <c r="AC22" s="137" t="e">
        <f t="shared" si="12"/>
        <v>#REF!</v>
      </c>
      <c r="AD22" s="137" t="e">
        <f t="shared" si="12"/>
        <v>#REF!</v>
      </c>
      <c r="AE22" s="137" t="e">
        <f t="shared" si="12"/>
        <v>#REF!</v>
      </c>
      <c r="AF22" s="137" t="e">
        <f t="shared" si="12"/>
        <v>#REF!</v>
      </c>
      <c r="AG22" s="137" t="e">
        <f t="shared" si="12"/>
        <v>#REF!</v>
      </c>
      <c r="AH22" s="137" t="e">
        <f t="shared" si="12"/>
        <v>#REF!</v>
      </c>
      <c r="AI22" s="137" t="e">
        <f t="shared" si="12"/>
        <v>#REF!</v>
      </c>
      <c r="AJ22" s="137" t="e">
        <f t="shared" si="12"/>
        <v>#REF!</v>
      </c>
      <c r="AK22" s="137" t="e">
        <f t="shared" si="12"/>
        <v>#REF!</v>
      </c>
      <c r="AL22" s="137" t="e">
        <f t="shared" si="12"/>
        <v>#REF!</v>
      </c>
      <c r="AM22" s="137" t="e">
        <f t="shared" si="12"/>
        <v>#REF!</v>
      </c>
      <c r="AN22" s="137" t="e">
        <f t="shared" si="12"/>
        <v>#REF!</v>
      </c>
      <c r="AO22" s="137" t="e">
        <f t="shared" si="12"/>
        <v>#REF!</v>
      </c>
      <c r="AP22" s="137" t="e">
        <f t="shared" si="12"/>
        <v>#REF!</v>
      </c>
      <c r="AQ22" s="137" t="e">
        <f t="shared" si="12"/>
        <v>#REF!</v>
      </c>
      <c r="AR22" s="137" t="e">
        <f t="shared" si="12"/>
        <v>#REF!</v>
      </c>
      <c r="AS22" s="137" t="e">
        <f t="shared" si="12"/>
        <v>#REF!</v>
      </c>
      <c r="AT22" s="137" t="e">
        <f t="shared" si="12"/>
        <v>#REF!</v>
      </c>
      <c r="AU22" s="137" t="e">
        <f t="shared" si="12"/>
        <v>#REF!</v>
      </c>
      <c r="AV22" s="137">
        <f t="shared" ref="AV22" si="13">ROUNDUP(AV8*0.85,)+25</f>
        <v>8525</v>
      </c>
      <c r="AW22" s="137">
        <f t="shared" ref="AW22:CU22" si="14">ROUNDUP(AW8*0.85,)+25</f>
        <v>5295</v>
      </c>
      <c r="AX22" s="137">
        <f t="shared" si="14"/>
        <v>5295</v>
      </c>
      <c r="AY22" s="137">
        <f t="shared" si="14"/>
        <v>4955</v>
      </c>
      <c r="AZ22" s="137">
        <f t="shared" si="14"/>
        <v>5635</v>
      </c>
      <c r="BA22" s="137">
        <f t="shared" si="14"/>
        <v>5635</v>
      </c>
      <c r="BB22" s="137">
        <f t="shared" si="14"/>
        <v>5635</v>
      </c>
      <c r="BC22" s="137">
        <f t="shared" si="14"/>
        <v>5635</v>
      </c>
      <c r="BD22" s="137">
        <f t="shared" si="14"/>
        <v>5635</v>
      </c>
      <c r="BE22" s="137">
        <f t="shared" si="14"/>
        <v>6995</v>
      </c>
      <c r="BF22" s="137">
        <f t="shared" si="14"/>
        <v>6825</v>
      </c>
      <c r="BG22" s="137">
        <f t="shared" si="14"/>
        <v>4955</v>
      </c>
      <c r="BH22" s="137">
        <f t="shared" si="14"/>
        <v>5635</v>
      </c>
      <c r="BI22" s="137">
        <f t="shared" si="14"/>
        <v>5635</v>
      </c>
      <c r="BJ22" s="137">
        <f t="shared" si="14"/>
        <v>5635</v>
      </c>
      <c r="BK22" s="137">
        <f t="shared" si="14"/>
        <v>5635</v>
      </c>
      <c r="BL22" s="137">
        <f t="shared" si="14"/>
        <v>5635</v>
      </c>
      <c r="BM22" s="137">
        <f t="shared" si="14"/>
        <v>5635</v>
      </c>
      <c r="BN22" s="137">
        <f t="shared" si="14"/>
        <v>5635</v>
      </c>
      <c r="BO22" s="137">
        <f t="shared" si="14"/>
        <v>5635</v>
      </c>
      <c r="BP22" s="137">
        <f t="shared" si="14"/>
        <v>5635</v>
      </c>
      <c r="BQ22" s="137">
        <f t="shared" si="14"/>
        <v>4785</v>
      </c>
      <c r="BR22" s="137">
        <f t="shared" si="14"/>
        <v>4785</v>
      </c>
      <c r="BS22" s="137">
        <f t="shared" si="14"/>
        <v>5635</v>
      </c>
      <c r="BT22" s="137">
        <f t="shared" si="14"/>
        <v>4785</v>
      </c>
      <c r="BU22" s="137">
        <f t="shared" si="14"/>
        <v>4785</v>
      </c>
      <c r="BV22" s="137">
        <f t="shared" si="14"/>
        <v>6485</v>
      </c>
      <c r="BW22" s="137">
        <f t="shared" si="14"/>
        <v>4785</v>
      </c>
      <c r="BX22" s="137">
        <f t="shared" si="14"/>
        <v>4785</v>
      </c>
      <c r="BY22" s="137">
        <f t="shared" si="14"/>
        <v>4785</v>
      </c>
      <c r="BZ22" s="137">
        <f t="shared" si="14"/>
        <v>4955</v>
      </c>
      <c r="CA22" s="137">
        <f t="shared" si="14"/>
        <v>4785</v>
      </c>
      <c r="CB22" s="137">
        <f t="shared" si="14"/>
        <v>4955</v>
      </c>
      <c r="CC22" s="137">
        <f t="shared" si="14"/>
        <v>4785</v>
      </c>
      <c r="CD22" s="137">
        <f t="shared" si="14"/>
        <v>4955</v>
      </c>
      <c r="CE22" s="137">
        <f t="shared" si="14"/>
        <v>4785</v>
      </c>
      <c r="CF22" s="137">
        <f t="shared" si="14"/>
        <v>4785</v>
      </c>
      <c r="CG22" s="137">
        <f t="shared" si="14"/>
        <v>4445</v>
      </c>
      <c r="CH22" s="137">
        <f t="shared" si="14"/>
        <v>3425</v>
      </c>
      <c r="CI22" s="137">
        <f t="shared" si="14"/>
        <v>3595</v>
      </c>
      <c r="CJ22" s="137">
        <f t="shared" si="14"/>
        <v>3425</v>
      </c>
      <c r="CK22" s="137">
        <f t="shared" si="14"/>
        <v>3595</v>
      </c>
      <c r="CL22" s="137">
        <f t="shared" si="14"/>
        <v>3425</v>
      </c>
      <c r="CM22" s="137">
        <f t="shared" si="14"/>
        <v>3595</v>
      </c>
      <c r="CN22" s="137">
        <f t="shared" si="14"/>
        <v>3425</v>
      </c>
      <c r="CO22" s="137">
        <f t="shared" si="14"/>
        <v>3595</v>
      </c>
      <c r="CP22" s="137">
        <f t="shared" si="14"/>
        <v>3425</v>
      </c>
      <c r="CQ22" s="137">
        <f t="shared" si="14"/>
        <v>3425</v>
      </c>
      <c r="CR22" s="137">
        <f t="shared" si="14"/>
        <v>3595</v>
      </c>
      <c r="CS22" s="137">
        <f t="shared" si="14"/>
        <v>4785</v>
      </c>
      <c r="CT22" s="137">
        <f t="shared" si="14"/>
        <v>4955</v>
      </c>
      <c r="CU22" s="137">
        <f t="shared" si="14"/>
        <v>4785</v>
      </c>
    </row>
    <row r="23" spans="1:99" s="133" customFormat="1"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row>
    <row r="24" spans="1:99" s="133" customFormat="1" x14ac:dyDescent="0.2">
      <c r="A24" s="3">
        <v>1</v>
      </c>
      <c r="B24" s="137" t="e">
        <f t="shared" ref="B24" si="15">ROUNDUP(B10*0.85,)+25</f>
        <v>#REF!</v>
      </c>
      <c r="C24" s="137" t="e">
        <f t="shared" ref="C24:E24" si="16">ROUNDUP(C10*0.85,)+25</f>
        <v>#REF!</v>
      </c>
      <c r="D24" s="137" t="e">
        <f t="shared" si="16"/>
        <v>#REF!</v>
      </c>
      <c r="E24" s="137" t="e">
        <f t="shared" si="16"/>
        <v>#REF!</v>
      </c>
      <c r="F24" s="137" t="e">
        <f t="shared" ref="F24:AU24" si="17">ROUNDUP(F10*0.85,)+25</f>
        <v>#REF!</v>
      </c>
      <c r="G24" s="137" t="e">
        <f t="shared" si="17"/>
        <v>#REF!</v>
      </c>
      <c r="H24" s="137" t="e">
        <f t="shared" si="17"/>
        <v>#REF!</v>
      </c>
      <c r="I24" s="137" t="e">
        <f t="shared" si="17"/>
        <v>#REF!</v>
      </c>
      <c r="J24" s="137" t="e">
        <f t="shared" si="17"/>
        <v>#REF!</v>
      </c>
      <c r="K24" s="137" t="e">
        <f t="shared" si="17"/>
        <v>#REF!</v>
      </c>
      <c r="L24" s="137" t="e">
        <f t="shared" si="17"/>
        <v>#REF!</v>
      </c>
      <c r="M24" s="137" t="e">
        <f t="shared" si="17"/>
        <v>#REF!</v>
      </c>
      <c r="N24" s="137" t="e">
        <f t="shared" si="17"/>
        <v>#REF!</v>
      </c>
      <c r="O24" s="137" t="e">
        <f t="shared" si="17"/>
        <v>#REF!</v>
      </c>
      <c r="P24" s="137" t="e">
        <f t="shared" si="17"/>
        <v>#REF!</v>
      </c>
      <c r="Q24" s="137" t="e">
        <f t="shared" si="17"/>
        <v>#REF!</v>
      </c>
      <c r="R24" s="137" t="e">
        <f t="shared" si="17"/>
        <v>#REF!</v>
      </c>
      <c r="S24" s="137" t="e">
        <f t="shared" si="17"/>
        <v>#REF!</v>
      </c>
      <c r="T24" s="137" t="e">
        <f t="shared" si="17"/>
        <v>#REF!</v>
      </c>
      <c r="U24" s="137" t="e">
        <f t="shared" si="17"/>
        <v>#REF!</v>
      </c>
      <c r="V24" s="137" t="e">
        <f t="shared" si="17"/>
        <v>#REF!</v>
      </c>
      <c r="W24" s="137" t="e">
        <f t="shared" si="17"/>
        <v>#REF!</v>
      </c>
      <c r="X24" s="137" t="e">
        <f t="shared" si="17"/>
        <v>#REF!</v>
      </c>
      <c r="Y24" s="137" t="e">
        <f t="shared" si="17"/>
        <v>#REF!</v>
      </c>
      <c r="Z24" s="137" t="e">
        <f t="shared" si="17"/>
        <v>#REF!</v>
      </c>
      <c r="AA24" s="137" t="e">
        <f t="shared" si="17"/>
        <v>#REF!</v>
      </c>
      <c r="AB24" s="137" t="e">
        <f t="shared" si="17"/>
        <v>#REF!</v>
      </c>
      <c r="AC24" s="137" t="e">
        <f t="shared" si="17"/>
        <v>#REF!</v>
      </c>
      <c r="AD24" s="137" t="e">
        <f t="shared" si="17"/>
        <v>#REF!</v>
      </c>
      <c r="AE24" s="137" t="e">
        <f t="shared" si="17"/>
        <v>#REF!</v>
      </c>
      <c r="AF24" s="137" t="e">
        <f t="shared" si="17"/>
        <v>#REF!</v>
      </c>
      <c r="AG24" s="137" t="e">
        <f t="shared" si="17"/>
        <v>#REF!</v>
      </c>
      <c r="AH24" s="137" t="e">
        <f t="shared" si="17"/>
        <v>#REF!</v>
      </c>
      <c r="AI24" s="137" t="e">
        <f t="shared" si="17"/>
        <v>#REF!</v>
      </c>
      <c r="AJ24" s="137" t="e">
        <f t="shared" si="17"/>
        <v>#REF!</v>
      </c>
      <c r="AK24" s="137" t="e">
        <f t="shared" si="17"/>
        <v>#REF!</v>
      </c>
      <c r="AL24" s="137" t="e">
        <f t="shared" si="17"/>
        <v>#REF!</v>
      </c>
      <c r="AM24" s="137" t="e">
        <f t="shared" si="17"/>
        <v>#REF!</v>
      </c>
      <c r="AN24" s="137" t="e">
        <f t="shared" si="17"/>
        <v>#REF!</v>
      </c>
      <c r="AO24" s="137" t="e">
        <f t="shared" si="17"/>
        <v>#REF!</v>
      </c>
      <c r="AP24" s="137" t="e">
        <f t="shared" si="17"/>
        <v>#REF!</v>
      </c>
      <c r="AQ24" s="137" t="e">
        <f t="shared" si="17"/>
        <v>#REF!</v>
      </c>
      <c r="AR24" s="137" t="e">
        <f t="shared" si="17"/>
        <v>#REF!</v>
      </c>
      <c r="AS24" s="137" t="e">
        <f t="shared" si="17"/>
        <v>#REF!</v>
      </c>
      <c r="AT24" s="137" t="e">
        <f t="shared" si="17"/>
        <v>#REF!</v>
      </c>
      <c r="AU24" s="137" t="e">
        <f t="shared" si="17"/>
        <v>#REF!</v>
      </c>
      <c r="AV24" s="137">
        <f t="shared" ref="AV24" si="18">ROUNDUP(AV10*0.85,)+25</f>
        <v>9800</v>
      </c>
      <c r="AW24" s="137">
        <f t="shared" ref="AW24:CU24" si="19">ROUNDUP(AW10*0.85,)+25</f>
        <v>6570</v>
      </c>
      <c r="AX24" s="137">
        <f t="shared" si="19"/>
        <v>6570</v>
      </c>
      <c r="AY24" s="137">
        <f t="shared" si="19"/>
        <v>6230</v>
      </c>
      <c r="AZ24" s="137">
        <f t="shared" si="19"/>
        <v>6910</v>
      </c>
      <c r="BA24" s="137">
        <f t="shared" si="19"/>
        <v>6910</v>
      </c>
      <c r="BB24" s="137">
        <f t="shared" si="19"/>
        <v>6910</v>
      </c>
      <c r="BC24" s="137">
        <f t="shared" si="19"/>
        <v>6910</v>
      </c>
      <c r="BD24" s="137">
        <f t="shared" si="19"/>
        <v>6910</v>
      </c>
      <c r="BE24" s="137">
        <f t="shared" si="19"/>
        <v>8270</v>
      </c>
      <c r="BF24" s="137">
        <f t="shared" si="19"/>
        <v>8100</v>
      </c>
      <c r="BG24" s="137">
        <f t="shared" si="19"/>
        <v>6230</v>
      </c>
      <c r="BH24" s="137">
        <f t="shared" si="19"/>
        <v>6910</v>
      </c>
      <c r="BI24" s="137">
        <f t="shared" si="19"/>
        <v>6910</v>
      </c>
      <c r="BJ24" s="137">
        <f t="shared" si="19"/>
        <v>6910</v>
      </c>
      <c r="BK24" s="137">
        <f t="shared" si="19"/>
        <v>6910</v>
      </c>
      <c r="BL24" s="137">
        <f t="shared" si="19"/>
        <v>6910</v>
      </c>
      <c r="BM24" s="137">
        <f t="shared" si="19"/>
        <v>6910</v>
      </c>
      <c r="BN24" s="137">
        <f t="shared" si="19"/>
        <v>6910</v>
      </c>
      <c r="BO24" s="137">
        <f t="shared" si="19"/>
        <v>6910</v>
      </c>
      <c r="BP24" s="137">
        <f t="shared" si="19"/>
        <v>6910</v>
      </c>
      <c r="BQ24" s="137">
        <f t="shared" si="19"/>
        <v>6060</v>
      </c>
      <c r="BR24" s="137">
        <f t="shared" si="19"/>
        <v>6060</v>
      </c>
      <c r="BS24" s="137">
        <f t="shared" si="19"/>
        <v>6910</v>
      </c>
      <c r="BT24" s="137">
        <f t="shared" si="19"/>
        <v>6060</v>
      </c>
      <c r="BU24" s="137">
        <f t="shared" si="19"/>
        <v>6060</v>
      </c>
      <c r="BV24" s="137">
        <f t="shared" si="19"/>
        <v>7760</v>
      </c>
      <c r="BW24" s="137">
        <f t="shared" si="19"/>
        <v>6060</v>
      </c>
      <c r="BX24" s="137">
        <f t="shared" si="19"/>
        <v>6060</v>
      </c>
      <c r="BY24" s="137">
        <f t="shared" si="19"/>
        <v>6060</v>
      </c>
      <c r="BZ24" s="137">
        <f t="shared" si="19"/>
        <v>6230</v>
      </c>
      <c r="CA24" s="137">
        <f t="shared" si="19"/>
        <v>6060</v>
      </c>
      <c r="CB24" s="137">
        <f t="shared" si="19"/>
        <v>6230</v>
      </c>
      <c r="CC24" s="137">
        <f t="shared" si="19"/>
        <v>6060</v>
      </c>
      <c r="CD24" s="137">
        <f t="shared" si="19"/>
        <v>6230</v>
      </c>
      <c r="CE24" s="137">
        <f t="shared" si="19"/>
        <v>6060</v>
      </c>
      <c r="CF24" s="137">
        <f t="shared" si="19"/>
        <v>6060</v>
      </c>
      <c r="CG24" s="137">
        <f t="shared" si="19"/>
        <v>5720</v>
      </c>
      <c r="CH24" s="137">
        <f t="shared" si="19"/>
        <v>4700</v>
      </c>
      <c r="CI24" s="137">
        <f t="shared" si="19"/>
        <v>4870</v>
      </c>
      <c r="CJ24" s="137">
        <f t="shared" si="19"/>
        <v>4700</v>
      </c>
      <c r="CK24" s="137">
        <f t="shared" si="19"/>
        <v>4870</v>
      </c>
      <c r="CL24" s="137">
        <f t="shared" si="19"/>
        <v>4700</v>
      </c>
      <c r="CM24" s="137">
        <f t="shared" si="19"/>
        <v>4870</v>
      </c>
      <c r="CN24" s="137">
        <f t="shared" si="19"/>
        <v>4700</v>
      </c>
      <c r="CO24" s="137">
        <f t="shared" si="19"/>
        <v>4870</v>
      </c>
      <c r="CP24" s="137">
        <f t="shared" si="19"/>
        <v>4700</v>
      </c>
      <c r="CQ24" s="137">
        <f t="shared" si="19"/>
        <v>4700</v>
      </c>
      <c r="CR24" s="137">
        <f t="shared" si="19"/>
        <v>4870</v>
      </c>
      <c r="CS24" s="137">
        <f t="shared" si="19"/>
        <v>6060</v>
      </c>
      <c r="CT24" s="137">
        <f t="shared" si="19"/>
        <v>6230</v>
      </c>
      <c r="CU24" s="137">
        <f t="shared" si="19"/>
        <v>6060</v>
      </c>
    </row>
    <row r="25" spans="1:99" s="133" customFormat="1"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row>
    <row r="26" spans="1:99" s="133" customFormat="1" x14ac:dyDescent="0.2">
      <c r="A26" s="16">
        <v>1</v>
      </c>
      <c r="B26" s="137" t="e">
        <f t="shared" ref="B26" si="20">ROUNDUP(B12*0.85,)+25</f>
        <v>#REF!</v>
      </c>
      <c r="C26" s="137" t="e">
        <f t="shared" ref="C26:E26" si="21">ROUNDUP(C12*0.85,)+25</f>
        <v>#REF!</v>
      </c>
      <c r="D26" s="137" t="e">
        <f t="shared" si="21"/>
        <v>#REF!</v>
      </c>
      <c r="E26" s="137" t="e">
        <f t="shared" si="21"/>
        <v>#REF!</v>
      </c>
      <c r="F26" s="137" t="e">
        <f t="shared" ref="F26:AU26" si="22">ROUNDUP(F12*0.85,)+25</f>
        <v>#REF!</v>
      </c>
      <c r="G26" s="137" t="e">
        <f t="shared" si="22"/>
        <v>#REF!</v>
      </c>
      <c r="H26" s="137" t="e">
        <f t="shared" si="22"/>
        <v>#REF!</v>
      </c>
      <c r="I26" s="137" t="e">
        <f t="shared" si="22"/>
        <v>#REF!</v>
      </c>
      <c r="J26" s="137" t="e">
        <f t="shared" si="22"/>
        <v>#REF!</v>
      </c>
      <c r="K26" s="137" t="e">
        <f t="shared" si="22"/>
        <v>#REF!</v>
      </c>
      <c r="L26" s="137" t="e">
        <f t="shared" si="22"/>
        <v>#REF!</v>
      </c>
      <c r="M26" s="137" t="e">
        <f t="shared" si="22"/>
        <v>#REF!</v>
      </c>
      <c r="N26" s="137" t="e">
        <f t="shared" si="22"/>
        <v>#REF!</v>
      </c>
      <c r="O26" s="137" t="e">
        <f t="shared" si="22"/>
        <v>#REF!</v>
      </c>
      <c r="P26" s="137" t="e">
        <f t="shared" si="22"/>
        <v>#REF!</v>
      </c>
      <c r="Q26" s="137" t="e">
        <f t="shared" si="22"/>
        <v>#REF!</v>
      </c>
      <c r="R26" s="137" t="e">
        <f t="shared" si="22"/>
        <v>#REF!</v>
      </c>
      <c r="S26" s="137" t="e">
        <f t="shared" si="22"/>
        <v>#REF!</v>
      </c>
      <c r="T26" s="137" t="e">
        <f t="shared" si="22"/>
        <v>#REF!</v>
      </c>
      <c r="U26" s="137" t="e">
        <f t="shared" si="22"/>
        <v>#REF!</v>
      </c>
      <c r="V26" s="137" t="e">
        <f t="shared" si="22"/>
        <v>#REF!</v>
      </c>
      <c r="W26" s="137" t="e">
        <f t="shared" si="22"/>
        <v>#REF!</v>
      </c>
      <c r="X26" s="137" t="e">
        <f t="shared" si="22"/>
        <v>#REF!</v>
      </c>
      <c r="Y26" s="137" t="e">
        <f t="shared" si="22"/>
        <v>#REF!</v>
      </c>
      <c r="Z26" s="137" t="e">
        <f t="shared" si="22"/>
        <v>#REF!</v>
      </c>
      <c r="AA26" s="137" t="e">
        <f t="shared" si="22"/>
        <v>#REF!</v>
      </c>
      <c r="AB26" s="137" t="e">
        <f t="shared" si="22"/>
        <v>#REF!</v>
      </c>
      <c r="AC26" s="137" t="e">
        <f t="shared" si="22"/>
        <v>#REF!</v>
      </c>
      <c r="AD26" s="137" t="e">
        <f t="shared" si="22"/>
        <v>#REF!</v>
      </c>
      <c r="AE26" s="137" t="e">
        <f t="shared" si="22"/>
        <v>#REF!</v>
      </c>
      <c r="AF26" s="137" t="e">
        <f t="shared" si="22"/>
        <v>#REF!</v>
      </c>
      <c r="AG26" s="137" t="e">
        <f t="shared" si="22"/>
        <v>#REF!</v>
      </c>
      <c r="AH26" s="137" t="e">
        <f t="shared" si="22"/>
        <v>#REF!</v>
      </c>
      <c r="AI26" s="137" t="e">
        <f t="shared" si="22"/>
        <v>#REF!</v>
      </c>
      <c r="AJ26" s="137" t="e">
        <f t="shared" si="22"/>
        <v>#REF!</v>
      </c>
      <c r="AK26" s="137" t="e">
        <f t="shared" si="22"/>
        <v>#REF!</v>
      </c>
      <c r="AL26" s="137" t="e">
        <f t="shared" si="22"/>
        <v>#REF!</v>
      </c>
      <c r="AM26" s="137" t="e">
        <f t="shared" si="22"/>
        <v>#REF!</v>
      </c>
      <c r="AN26" s="137" t="e">
        <f t="shared" si="22"/>
        <v>#REF!</v>
      </c>
      <c r="AO26" s="137" t="e">
        <f t="shared" si="22"/>
        <v>#REF!</v>
      </c>
      <c r="AP26" s="137" t="e">
        <f t="shared" si="22"/>
        <v>#REF!</v>
      </c>
      <c r="AQ26" s="137" t="e">
        <f t="shared" si="22"/>
        <v>#REF!</v>
      </c>
      <c r="AR26" s="137" t="e">
        <f t="shared" si="22"/>
        <v>#REF!</v>
      </c>
      <c r="AS26" s="137" t="e">
        <f t="shared" si="22"/>
        <v>#REF!</v>
      </c>
      <c r="AT26" s="137" t="e">
        <f t="shared" si="22"/>
        <v>#REF!</v>
      </c>
      <c r="AU26" s="137" t="e">
        <f t="shared" si="22"/>
        <v>#REF!</v>
      </c>
      <c r="AV26" s="137">
        <f t="shared" ref="AV26" si="23">ROUNDUP(AV12*0.85,)+25</f>
        <v>11500</v>
      </c>
      <c r="AW26" s="137">
        <f t="shared" ref="AW26:CU26" si="24">ROUNDUP(AW12*0.85,)+25</f>
        <v>8270</v>
      </c>
      <c r="AX26" s="137">
        <f t="shared" si="24"/>
        <v>8270</v>
      </c>
      <c r="AY26" s="137">
        <f t="shared" si="24"/>
        <v>7930</v>
      </c>
      <c r="AZ26" s="137">
        <f t="shared" si="24"/>
        <v>8610</v>
      </c>
      <c r="BA26" s="137">
        <f t="shared" si="24"/>
        <v>8610</v>
      </c>
      <c r="BB26" s="137">
        <f t="shared" si="24"/>
        <v>8610</v>
      </c>
      <c r="BC26" s="137">
        <f t="shared" si="24"/>
        <v>8610</v>
      </c>
      <c r="BD26" s="137">
        <f t="shared" si="24"/>
        <v>8610</v>
      </c>
      <c r="BE26" s="137">
        <f t="shared" si="24"/>
        <v>9970</v>
      </c>
      <c r="BF26" s="137">
        <f t="shared" si="24"/>
        <v>9800</v>
      </c>
      <c r="BG26" s="137">
        <f t="shared" si="24"/>
        <v>7930</v>
      </c>
      <c r="BH26" s="137">
        <f t="shared" si="24"/>
        <v>8610</v>
      </c>
      <c r="BI26" s="137">
        <f t="shared" si="24"/>
        <v>8610</v>
      </c>
      <c r="BJ26" s="137">
        <f t="shared" si="24"/>
        <v>8610</v>
      </c>
      <c r="BK26" s="137">
        <f t="shared" si="24"/>
        <v>8610</v>
      </c>
      <c r="BL26" s="137">
        <f t="shared" si="24"/>
        <v>8610</v>
      </c>
      <c r="BM26" s="137">
        <f t="shared" si="24"/>
        <v>8610</v>
      </c>
      <c r="BN26" s="137">
        <f t="shared" si="24"/>
        <v>8610</v>
      </c>
      <c r="BO26" s="137">
        <f t="shared" si="24"/>
        <v>8610</v>
      </c>
      <c r="BP26" s="137">
        <f t="shared" si="24"/>
        <v>8610</v>
      </c>
      <c r="BQ26" s="137">
        <f t="shared" si="24"/>
        <v>7760</v>
      </c>
      <c r="BR26" s="137">
        <f t="shared" si="24"/>
        <v>7760</v>
      </c>
      <c r="BS26" s="137">
        <f t="shared" si="24"/>
        <v>8610</v>
      </c>
      <c r="BT26" s="137">
        <f t="shared" si="24"/>
        <v>7760</v>
      </c>
      <c r="BU26" s="137">
        <f t="shared" si="24"/>
        <v>7760</v>
      </c>
      <c r="BV26" s="137">
        <f t="shared" si="24"/>
        <v>9460</v>
      </c>
      <c r="BW26" s="137">
        <f t="shared" si="24"/>
        <v>7760</v>
      </c>
      <c r="BX26" s="137">
        <f t="shared" si="24"/>
        <v>7760</v>
      </c>
      <c r="BY26" s="137">
        <f t="shared" si="24"/>
        <v>7760</v>
      </c>
      <c r="BZ26" s="137">
        <f t="shared" si="24"/>
        <v>7930</v>
      </c>
      <c r="CA26" s="137">
        <f t="shared" si="24"/>
        <v>7760</v>
      </c>
      <c r="CB26" s="137">
        <f t="shared" si="24"/>
        <v>7930</v>
      </c>
      <c r="CC26" s="137">
        <f t="shared" si="24"/>
        <v>7760</v>
      </c>
      <c r="CD26" s="137">
        <f t="shared" si="24"/>
        <v>7930</v>
      </c>
      <c r="CE26" s="137">
        <f t="shared" si="24"/>
        <v>7760</v>
      </c>
      <c r="CF26" s="137">
        <f t="shared" si="24"/>
        <v>7760</v>
      </c>
      <c r="CG26" s="137">
        <f t="shared" si="24"/>
        <v>7420</v>
      </c>
      <c r="CH26" s="137">
        <f t="shared" si="24"/>
        <v>6400</v>
      </c>
      <c r="CI26" s="137">
        <f t="shared" si="24"/>
        <v>6570</v>
      </c>
      <c r="CJ26" s="137">
        <f t="shared" si="24"/>
        <v>6400</v>
      </c>
      <c r="CK26" s="137">
        <f t="shared" si="24"/>
        <v>6570</v>
      </c>
      <c r="CL26" s="137">
        <f t="shared" si="24"/>
        <v>6400</v>
      </c>
      <c r="CM26" s="137">
        <f t="shared" si="24"/>
        <v>6570</v>
      </c>
      <c r="CN26" s="137">
        <f t="shared" si="24"/>
        <v>6400</v>
      </c>
      <c r="CO26" s="137">
        <f t="shared" si="24"/>
        <v>6570</v>
      </c>
      <c r="CP26" s="137">
        <f t="shared" si="24"/>
        <v>6400</v>
      </c>
      <c r="CQ26" s="137">
        <f t="shared" si="24"/>
        <v>6400</v>
      </c>
      <c r="CR26" s="137">
        <f t="shared" si="24"/>
        <v>6570</v>
      </c>
      <c r="CS26" s="137">
        <f t="shared" si="24"/>
        <v>7760</v>
      </c>
      <c r="CT26" s="137">
        <f t="shared" si="24"/>
        <v>7930</v>
      </c>
      <c r="CU26" s="137">
        <f t="shared" si="24"/>
        <v>7760</v>
      </c>
    </row>
    <row r="27" spans="1:9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row>
    <row r="28" spans="1:99" x14ac:dyDescent="0.2">
      <c r="A28" s="16">
        <v>1</v>
      </c>
      <c r="B28" s="137" t="e">
        <f t="shared" ref="B28" si="25">ROUNDUP(B14*0.85,)+25</f>
        <v>#REF!</v>
      </c>
      <c r="C28" s="137" t="e">
        <f t="shared" ref="C28:E28" si="26">ROUNDUP(C14*0.85,)+25</f>
        <v>#REF!</v>
      </c>
      <c r="D28" s="137" t="e">
        <f t="shared" si="26"/>
        <v>#REF!</v>
      </c>
      <c r="E28" s="137" t="e">
        <f t="shared" si="26"/>
        <v>#REF!</v>
      </c>
      <c r="F28" s="137" t="e">
        <f t="shared" ref="F28:AU28" si="27">ROUNDUP(F14*0.85,)+25</f>
        <v>#REF!</v>
      </c>
      <c r="G28" s="137" t="e">
        <f t="shared" si="27"/>
        <v>#REF!</v>
      </c>
      <c r="H28" s="137" t="e">
        <f t="shared" si="27"/>
        <v>#REF!</v>
      </c>
      <c r="I28" s="137" t="e">
        <f t="shared" si="27"/>
        <v>#REF!</v>
      </c>
      <c r="J28" s="137" t="e">
        <f t="shared" si="27"/>
        <v>#REF!</v>
      </c>
      <c r="K28" s="137" t="e">
        <f t="shared" si="27"/>
        <v>#REF!</v>
      </c>
      <c r="L28" s="137" t="e">
        <f t="shared" si="27"/>
        <v>#REF!</v>
      </c>
      <c r="M28" s="137" t="e">
        <f t="shared" si="27"/>
        <v>#REF!</v>
      </c>
      <c r="N28" s="137" t="e">
        <f t="shared" si="27"/>
        <v>#REF!</v>
      </c>
      <c r="O28" s="137" t="e">
        <f t="shared" si="27"/>
        <v>#REF!</v>
      </c>
      <c r="P28" s="137" t="e">
        <f t="shared" si="27"/>
        <v>#REF!</v>
      </c>
      <c r="Q28" s="137" t="e">
        <f t="shared" si="27"/>
        <v>#REF!</v>
      </c>
      <c r="R28" s="137" t="e">
        <f t="shared" si="27"/>
        <v>#REF!</v>
      </c>
      <c r="S28" s="137" t="e">
        <f t="shared" si="27"/>
        <v>#REF!</v>
      </c>
      <c r="T28" s="137" t="e">
        <f t="shared" si="27"/>
        <v>#REF!</v>
      </c>
      <c r="U28" s="137" t="e">
        <f t="shared" si="27"/>
        <v>#REF!</v>
      </c>
      <c r="V28" s="137" t="e">
        <f t="shared" si="27"/>
        <v>#REF!</v>
      </c>
      <c r="W28" s="137" t="e">
        <f t="shared" si="27"/>
        <v>#REF!</v>
      </c>
      <c r="X28" s="137" t="e">
        <f t="shared" si="27"/>
        <v>#REF!</v>
      </c>
      <c r="Y28" s="137" t="e">
        <f t="shared" si="27"/>
        <v>#REF!</v>
      </c>
      <c r="Z28" s="137" t="e">
        <f t="shared" si="27"/>
        <v>#REF!</v>
      </c>
      <c r="AA28" s="137" t="e">
        <f t="shared" si="27"/>
        <v>#REF!</v>
      </c>
      <c r="AB28" s="137" t="e">
        <f t="shared" si="27"/>
        <v>#REF!</v>
      </c>
      <c r="AC28" s="137" t="e">
        <f t="shared" si="27"/>
        <v>#REF!</v>
      </c>
      <c r="AD28" s="137" t="e">
        <f t="shared" si="27"/>
        <v>#REF!</v>
      </c>
      <c r="AE28" s="137" t="e">
        <f t="shared" si="27"/>
        <v>#REF!</v>
      </c>
      <c r="AF28" s="137" t="e">
        <f t="shared" si="27"/>
        <v>#REF!</v>
      </c>
      <c r="AG28" s="137" t="e">
        <f t="shared" si="27"/>
        <v>#REF!</v>
      </c>
      <c r="AH28" s="137" t="e">
        <f t="shared" si="27"/>
        <v>#REF!</v>
      </c>
      <c r="AI28" s="137" t="e">
        <f t="shared" si="27"/>
        <v>#REF!</v>
      </c>
      <c r="AJ28" s="137" t="e">
        <f t="shared" si="27"/>
        <v>#REF!</v>
      </c>
      <c r="AK28" s="137" t="e">
        <f t="shared" si="27"/>
        <v>#REF!</v>
      </c>
      <c r="AL28" s="137" t="e">
        <f t="shared" si="27"/>
        <v>#REF!</v>
      </c>
      <c r="AM28" s="137" t="e">
        <f t="shared" si="27"/>
        <v>#REF!</v>
      </c>
      <c r="AN28" s="137" t="e">
        <f t="shared" si="27"/>
        <v>#REF!</v>
      </c>
      <c r="AO28" s="137" t="e">
        <f t="shared" si="27"/>
        <v>#REF!</v>
      </c>
      <c r="AP28" s="137" t="e">
        <f t="shared" si="27"/>
        <v>#REF!</v>
      </c>
      <c r="AQ28" s="137" t="e">
        <f t="shared" si="27"/>
        <v>#REF!</v>
      </c>
      <c r="AR28" s="137" t="e">
        <f t="shared" si="27"/>
        <v>#REF!</v>
      </c>
      <c r="AS28" s="137" t="e">
        <f t="shared" si="27"/>
        <v>#REF!</v>
      </c>
      <c r="AT28" s="137" t="e">
        <f t="shared" si="27"/>
        <v>#REF!</v>
      </c>
      <c r="AU28" s="137" t="e">
        <f t="shared" si="27"/>
        <v>#REF!</v>
      </c>
      <c r="AV28" s="137">
        <f t="shared" ref="AV28" si="28">ROUNDUP(AV14*0.85,)+25</f>
        <v>12350</v>
      </c>
      <c r="AW28" s="137">
        <f t="shared" ref="AW28:CU28" si="29">ROUNDUP(AW14*0.85,)+25</f>
        <v>9120</v>
      </c>
      <c r="AX28" s="137">
        <f t="shared" si="29"/>
        <v>9120</v>
      </c>
      <c r="AY28" s="137">
        <f t="shared" si="29"/>
        <v>8780</v>
      </c>
      <c r="AZ28" s="137">
        <f t="shared" si="29"/>
        <v>9460</v>
      </c>
      <c r="BA28" s="137">
        <f t="shared" si="29"/>
        <v>9460</v>
      </c>
      <c r="BB28" s="137">
        <f t="shared" si="29"/>
        <v>9460</v>
      </c>
      <c r="BC28" s="137">
        <f t="shared" si="29"/>
        <v>9460</v>
      </c>
      <c r="BD28" s="137">
        <f t="shared" si="29"/>
        <v>9460</v>
      </c>
      <c r="BE28" s="137">
        <f t="shared" si="29"/>
        <v>10820</v>
      </c>
      <c r="BF28" s="137">
        <f t="shared" si="29"/>
        <v>10650</v>
      </c>
      <c r="BG28" s="137">
        <f t="shared" si="29"/>
        <v>8780</v>
      </c>
      <c r="BH28" s="137">
        <f t="shared" si="29"/>
        <v>9460</v>
      </c>
      <c r="BI28" s="137">
        <f t="shared" si="29"/>
        <v>9460</v>
      </c>
      <c r="BJ28" s="137">
        <f t="shared" si="29"/>
        <v>9460</v>
      </c>
      <c r="BK28" s="137">
        <f t="shared" si="29"/>
        <v>9460</v>
      </c>
      <c r="BL28" s="137">
        <f t="shared" si="29"/>
        <v>9460</v>
      </c>
      <c r="BM28" s="137">
        <f t="shared" si="29"/>
        <v>9460</v>
      </c>
      <c r="BN28" s="137">
        <f t="shared" si="29"/>
        <v>9460</v>
      </c>
      <c r="BO28" s="137">
        <f t="shared" si="29"/>
        <v>9460</v>
      </c>
      <c r="BP28" s="137">
        <f t="shared" si="29"/>
        <v>9460</v>
      </c>
      <c r="BQ28" s="137">
        <f t="shared" si="29"/>
        <v>8610</v>
      </c>
      <c r="BR28" s="137">
        <f t="shared" si="29"/>
        <v>8610</v>
      </c>
      <c r="BS28" s="137">
        <f t="shared" si="29"/>
        <v>9460</v>
      </c>
      <c r="BT28" s="137">
        <f t="shared" si="29"/>
        <v>8610</v>
      </c>
      <c r="BU28" s="137">
        <f t="shared" si="29"/>
        <v>8610</v>
      </c>
      <c r="BV28" s="137">
        <f t="shared" si="29"/>
        <v>10310</v>
      </c>
      <c r="BW28" s="137">
        <f t="shared" si="29"/>
        <v>8610</v>
      </c>
      <c r="BX28" s="137">
        <f t="shared" si="29"/>
        <v>8610</v>
      </c>
      <c r="BY28" s="137">
        <f t="shared" si="29"/>
        <v>8610</v>
      </c>
      <c r="BZ28" s="137">
        <f t="shared" si="29"/>
        <v>8780</v>
      </c>
      <c r="CA28" s="137">
        <f t="shared" si="29"/>
        <v>8610</v>
      </c>
      <c r="CB28" s="137">
        <f t="shared" si="29"/>
        <v>8780</v>
      </c>
      <c r="CC28" s="137">
        <f t="shared" si="29"/>
        <v>8610</v>
      </c>
      <c r="CD28" s="137">
        <f t="shared" si="29"/>
        <v>8780</v>
      </c>
      <c r="CE28" s="137">
        <f t="shared" si="29"/>
        <v>8610</v>
      </c>
      <c r="CF28" s="137">
        <f t="shared" si="29"/>
        <v>8610</v>
      </c>
      <c r="CG28" s="137">
        <f t="shared" si="29"/>
        <v>8270</v>
      </c>
      <c r="CH28" s="137">
        <f t="shared" si="29"/>
        <v>7250</v>
      </c>
      <c r="CI28" s="137">
        <f t="shared" si="29"/>
        <v>7420</v>
      </c>
      <c r="CJ28" s="137">
        <f t="shared" si="29"/>
        <v>7250</v>
      </c>
      <c r="CK28" s="137">
        <f t="shared" si="29"/>
        <v>7420</v>
      </c>
      <c r="CL28" s="137">
        <f t="shared" si="29"/>
        <v>7250</v>
      </c>
      <c r="CM28" s="137">
        <f t="shared" si="29"/>
        <v>7420</v>
      </c>
      <c r="CN28" s="137">
        <f t="shared" si="29"/>
        <v>7250</v>
      </c>
      <c r="CO28" s="137">
        <f t="shared" si="29"/>
        <v>7420</v>
      </c>
      <c r="CP28" s="137">
        <f t="shared" si="29"/>
        <v>7250</v>
      </c>
      <c r="CQ28" s="137">
        <f t="shared" si="29"/>
        <v>7250</v>
      </c>
      <c r="CR28" s="137">
        <f t="shared" si="29"/>
        <v>7420</v>
      </c>
      <c r="CS28" s="137">
        <f t="shared" si="29"/>
        <v>8610</v>
      </c>
      <c r="CT28" s="137">
        <f t="shared" si="29"/>
        <v>8780</v>
      </c>
      <c r="CU28" s="137">
        <f t="shared" si="29"/>
        <v>8610</v>
      </c>
    </row>
    <row r="29" spans="1:9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row>
    <row r="30" spans="1:99" x14ac:dyDescent="0.2">
      <c r="A30" s="16">
        <v>1</v>
      </c>
      <c r="B30" s="137" t="e">
        <f t="shared" ref="B30" si="30">ROUNDUP(B16*0.85,)+25</f>
        <v>#REF!</v>
      </c>
      <c r="C30" s="137" t="e">
        <f t="shared" ref="C30:E30" si="31">ROUNDUP(C16*0.85,)+25</f>
        <v>#REF!</v>
      </c>
      <c r="D30" s="137" t="e">
        <f t="shared" si="31"/>
        <v>#REF!</v>
      </c>
      <c r="E30" s="137" t="e">
        <f t="shared" si="31"/>
        <v>#REF!</v>
      </c>
      <c r="F30" s="137" t="e">
        <f t="shared" ref="F30:AU30" si="32">ROUNDUP(F16*0.85,)+25</f>
        <v>#REF!</v>
      </c>
      <c r="G30" s="137" t="e">
        <f t="shared" si="32"/>
        <v>#REF!</v>
      </c>
      <c r="H30" s="137" t="e">
        <f t="shared" si="32"/>
        <v>#REF!</v>
      </c>
      <c r="I30" s="137" t="e">
        <f t="shared" si="32"/>
        <v>#REF!</v>
      </c>
      <c r="J30" s="137" t="e">
        <f t="shared" si="32"/>
        <v>#REF!</v>
      </c>
      <c r="K30" s="137" t="e">
        <f t="shared" si="32"/>
        <v>#REF!</v>
      </c>
      <c r="L30" s="137" t="e">
        <f t="shared" si="32"/>
        <v>#REF!</v>
      </c>
      <c r="M30" s="137" t="e">
        <f t="shared" si="32"/>
        <v>#REF!</v>
      </c>
      <c r="N30" s="137" t="e">
        <f t="shared" si="32"/>
        <v>#REF!</v>
      </c>
      <c r="O30" s="137" t="e">
        <f t="shared" si="32"/>
        <v>#REF!</v>
      </c>
      <c r="P30" s="137" t="e">
        <f t="shared" si="32"/>
        <v>#REF!</v>
      </c>
      <c r="Q30" s="137" t="e">
        <f t="shared" si="32"/>
        <v>#REF!</v>
      </c>
      <c r="R30" s="137" t="e">
        <f t="shared" si="32"/>
        <v>#REF!</v>
      </c>
      <c r="S30" s="137" t="e">
        <f t="shared" si="32"/>
        <v>#REF!</v>
      </c>
      <c r="T30" s="137" t="e">
        <f t="shared" si="32"/>
        <v>#REF!</v>
      </c>
      <c r="U30" s="137" t="e">
        <f t="shared" si="32"/>
        <v>#REF!</v>
      </c>
      <c r="V30" s="137" t="e">
        <f t="shared" si="32"/>
        <v>#REF!</v>
      </c>
      <c r="W30" s="137" t="e">
        <f t="shared" si="32"/>
        <v>#REF!</v>
      </c>
      <c r="X30" s="137" t="e">
        <f t="shared" si="32"/>
        <v>#REF!</v>
      </c>
      <c r="Y30" s="137" t="e">
        <f t="shared" si="32"/>
        <v>#REF!</v>
      </c>
      <c r="Z30" s="137" t="e">
        <f t="shared" si="32"/>
        <v>#REF!</v>
      </c>
      <c r="AA30" s="137" t="e">
        <f t="shared" si="32"/>
        <v>#REF!</v>
      </c>
      <c r="AB30" s="137" t="e">
        <f t="shared" si="32"/>
        <v>#REF!</v>
      </c>
      <c r="AC30" s="137" t="e">
        <f t="shared" si="32"/>
        <v>#REF!</v>
      </c>
      <c r="AD30" s="137" t="e">
        <f t="shared" si="32"/>
        <v>#REF!</v>
      </c>
      <c r="AE30" s="137" t="e">
        <f t="shared" si="32"/>
        <v>#REF!</v>
      </c>
      <c r="AF30" s="137" t="e">
        <f t="shared" si="32"/>
        <v>#REF!</v>
      </c>
      <c r="AG30" s="137" t="e">
        <f t="shared" si="32"/>
        <v>#REF!</v>
      </c>
      <c r="AH30" s="137" t="e">
        <f t="shared" si="32"/>
        <v>#REF!</v>
      </c>
      <c r="AI30" s="137" t="e">
        <f t="shared" si="32"/>
        <v>#REF!</v>
      </c>
      <c r="AJ30" s="137" t="e">
        <f t="shared" si="32"/>
        <v>#REF!</v>
      </c>
      <c r="AK30" s="137" t="e">
        <f t="shared" si="32"/>
        <v>#REF!</v>
      </c>
      <c r="AL30" s="137" t="e">
        <f t="shared" si="32"/>
        <v>#REF!</v>
      </c>
      <c r="AM30" s="137" t="e">
        <f t="shared" si="32"/>
        <v>#REF!</v>
      </c>
      <c r="AN30" s="137" t="e">
        <f t="shared" si="32"/>
        <v>#REF!</v>
      </c>
      <c r="AO30" s="137" t="e">
        <f t="shared" si="32"/>
        <v>#REF!</v>
      </c>
      <c r="AP30" s="137" t="e">
        <f t="shared" si="32"/>
        <v>#REF!</v>
      </c>
      <c r="AQ30" s="137" t="e">
        <f t="shared" si="32"/>
        <v>#REF!</v>
      </c>
      <c r="AR30" s="137" t="e">
        <f t="shared" si="32"/>
        <v>#REF!</v>
      </c>
      <c r="AS30" s="137" t="e">
        <f t="shared" si="32"/>
        <v>#REF!</v>
      </c>
      <c r="AT30" s="137" t="e">
        <f t="shared" si="32"/>
        <v>#REF!</v>
      </c>
      <c r="AU30" s="137" t="e">
        <f t="shared" si="32"/>
        <v>#REF!</v>
      </c>
      <c r="AV30" s="137">
        <f t="shared" ref="AV30" si="33">ROUNDUP(AV16*0.85,)+25</f>
        <v>14560</v>
      </c>
      <c r="AW30" s="137">
        <f t="shared" ref="AW30:CU30" si="34">ROUNDUP(AW16*0.85,)+25</f>
        <v>10395</v>
      </c>
      <c r="AX30" s="137">
        <f t="shared" si="34"/>
        <v>10395</v>
      </c>
      <c r="AY30" s="137">
        <f t="shared" si="34"/>
        <v>10055</v>
      </c>
      <c r="AZ30" s="137">
        <f t="shared" si="34"/>
        <v>10735</v>
      </c>
      <c r="BA30" s="137">
        <f t="shared" si="34"/>
        <v>10735</v>
      </c>
      <c r="BB30" s="137">
        <f t="shared" si="34"/>
        <v>10735</v>
      </c>
      <c r="BC30" s="137">
        <f t="shared" si="34"/>
        <v>10735</v>
      </c>
      <c r="BD30" s="137">
        <f t="shared" si="34"/>
        <v>10735</v>
      </c>
      <c r="BE30" s="137">
        <f t="shared" si="34"/>
        <v>12095</v>
      </c>
      <c r="BF30" s="137">
        <f t="shared" si="34"/>
        <v>11925</v>
      </c>
      <c r="BG30" s="137">
        <f t="shared" si="34"/>
        <v>10055</v>
      </c>
      <c r="BH30" s="137">
        <f t="shared" si="34"/>
        <v>10735</v>
      </c>
      <c r="BI30" s="137">
        <f t="shared" si="34"/>
        <v>10735</v>
      </c>
      <c r="BJ30" s="137">
        <f t="shared" si="34"/>
        <v>10735</v>
      </c>
      <c r="BK30" s="137">
        <f t="shared" si="34"/>
        <v>10735</v>
      </c>
      <c r="BL30" s="137">
        <f t="shared" si="34"/>
        <v>10735</v>
      </c>
      <c r="BM30" s="137">
        <f t="shared" si="34"/>
        <v>10735</v>
      </c>
      <c r="BN30" s="137">
        <f t="shared" si="34"/>
        <v>10735</v>
      </c>
      <c r="BO30" s="137">
        <f t="shared" si="34"/>
        <v>10735</v>
      </c>
      <c r="BP30" s="137">
        <f t="shared" si="34"/>
        <v>10735</v>
      </c>
      <c r="BQ30" s="137">
        <f t="shared" si="34"/>
        <v>9885</v>
      </c>
      <c r="BR30" s="137">
        <f t="shared" si="34"/>
        <v>9885</v>
      </c>
      <c r="BS30" s="137">
        <f t="shared" si="34"/>
        <v>10735</v>
      </c>
      <c r="BT30" s="137">
        <f t="shared" si="34"/>
        <v>9885</v>
      </c>
      <c r="BU30" s="137">
        <f t="shared" si="34"/>
        <v>9885</v>
      </c>
      <c r="BV30" s="137">
        <f t="shared" si="34"/>
        <v>11585</v>
      </c>
      <c r="BW30" s="137">
        <f t="shared" si="34"/>
        <v>9885</v>
      </c>
      <c r="BX30" s="137">
        <f t="shared" si="34"/>
        <v>9885</v>
      </c>
      <c r="BY30" s="137">
        <f t="shared" si="34"/>
        <v>9885</v>
      </c>
      <c r="BZ30" s="137">
        <f t="shared" si="34"/>
        <v>10055</v>
      </c>
      <c r="CA30" s="137">
        <f t="shared" si="34"/>
        <v>9885</v>
      </c>
      <c r="CB30" s="137">
        <f t="shared" si="34"/>
        <v>10055</v>
      </c>
      <c r="CC30" s="137">
        <f t="shared" si="34"/>
        <v>9885</v>
      </c>
      <c r="CD30" s="137">
        <f t="shared" si="34"/>
        <v>10055</v>
      </c>
      <c r="CE30" s="137">
        <f t="shared" si="34"/>
        <v>9885</v>
      </c>
      <c r="CF30" s="137">
        <f t="shared" si="34"/>
        <v>9885</v>
      </c>
      <c r="CG30" s="137">
        <f t="shared" si="34"/>
        <v>9545</v>
      </c>
      <c r="CH30" s="137">
        <f t="shared" si="34"/>
        <v>8525</v>
      </c>
      <c r="CI30" s="137">
        <f t="shared" si="34"/>
        <v>8695</v>
      </c>
      <c r="CJ30" s="137">
        <f t="shared" si="34"/>
        <v>8525</v>
      </c>
      <c r="CK30" s="137">
        <f t="shared" si="34"/>
        <v>8695</v>
      </c>
      <c r="CL30" s="137">
        <f t="shared" si="34"/>
        <v>8525</v>
      </c>
      <c r="CM30" s="137">
        <f t="shared" si="34"/>
        <v>8695</v>
      </c>
      <c r="CN30" s="137">
        <f t="shared" si="34"/>
        <v>8525</v>
      </c>
      <c r="CO30" s="137">
        <f t="shared" si="34"/>
        <v>8695</v>
      </c>
      <c r="CP30" s="137">
        <f t="shared" si="34"/>
        <v>8525</v>
      </c>
      <c r="CQ30" s="137">
        <f t="shared" si="34"/>
        <v>8525</v>
      </c>
      <c r="CR30" s="137">
        <f t="shared" si="34"/>
        <v>8695</v>
      </c>
      <c r="CS30" s="137">
        <f t="shared" si="34"/>
        <v>9885</v>
      </c>
      <c r="CT30" s="137">
        <f t="shared" si="34"/>
        <v>10055</v>
      </c>
      <c r="CU30" s="137">
        <f t="shared" si="34"/>
        <v>9885</v>
      </c>
    </row>
    <row r="31" spans="1:99" x14ac:dyDescent="0.2">
      <c r="A31" s="1"/>
    </row>
    <row r="32" spans="1:9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1"/>
  <sheetViews>
    <sheetView topLeftCell="A28" zoomScaleNormal="100" workbookViewId="0">
      <pane xSplit="1" topLeftCell="AW1" activePane="topRight" state="frozen"/>
      <selection activeCell="C42" sqref="C42"/>
      <selection pane="topRight" activeCell="C42" sqref="C42"/>
    </sheetView>
  </sheetViews>
  <sheetFormatPr defaultColWidth="8.7109375" defaultRowHeight="12.75" x14ac:dyDescent="0.2"/>
  <cols>
    <col min="1" max="1" width="82.85546875" style="7" customWidth="1"/>
    <col min="2" max="6" width="10.42578125" style="7" hidden="1" customWidth="1"/>
    <col min="7" max="47" width="9.85546875" style="7" hidden="1" customWidth="1"/>
    <col min="48" max="55" width="9.85546875" style="7" customWidth="1"/>
    <col min="56" max="56" width="10" style="7" customWidth="1"/>
    <col min="57" max="61" width="10.42578125" style="7" customWidth="1"/>
    <col min="62" max="66" width="9.85546875" style="7" customWidth="1"/>
    <col min="67" max="99" width="9.85546875" style="7" bestFit="1" customWidth="1"/>
    <col min="100" max="16384" width="8.7109375" style="7"/>
  </cols>
  <sheetData>
    <row r="1" spans="1:99" x14ac:dyDescent="0.2">
      <c r="A1" s="9" t="s">
        <v>175</v>
      </c>
    </row>
    <row r="2" spans="1:99" x14ac:dyDescent="0.2">
      <c r="A2" s="14" t="s">
        <v>15</v>
      </c>
    </row>
    <row r="3" spans="1:99" x14ac:dyDescent="0.2">
      <c r="A3" s="1"/>
    </row>
    <row r="4" spans="1:99" s="133" customFormat="1" x14ac:dyDescent="0.2">
      <c r="A4" s="95" t="s">
        <v>1</v>
      </c>
    </row>
    <row r="5" spans="1:99" s="133" customFormat="1"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f>'C завтраками| Bed and breakfast'!B5</f>
        <v>45847</v>
      </c>
      <c r="AW5" s="129">
        <f>'C завтраками| Bed and breakfast'!C5</f>
        <v>45849</v>
      </c>
      <c r="AX5" s="129">
        <f>'C завтраками| Bed and breakfast'!D5</f>
        <v>45851</v>
      </c>
      <c r="AY5" s="46">
        <f>'C завтраками| Bed and breakfast'!E5</f>
        <v>45852</v>
      </c>
      <c r="AZ5" s="46">
        <f>'C завтраками| Bed and breakfast'!F5</f>
        <v>45854</v>
      </c>
      <c r="BA5" s="46">
        <f>'C завтраками| Bed and breakfast'!G5</f>
        <v>45856</v>
      </c>
      <c r="BB5" s="46">
        <f>'C завтраками| Bed and breakfast'!H5</f>
        <v>45858</v>
      </c>
      <c r="BC5" s="46">
        <f>'C завтраками| Bed and breakfast'!I5</f>
        <v>45860</v>
      </c>
      <c r="BD5" s="46">
        <f>'C завтраками| Bed and breakfast'!J5</f>
        <v>45862</v>
      </c>
      <c r="BE5" s="46">
        <f>'C завтраками| Bed and breakfast'!K5</f>
        <v>45863</v>
      </c>
      <c r="BF5" s="46">
        <f>'C завтраками| Bed and breakfast'!L5</f>
        <v>45865</v>
      </c>
      <c r="BG5" s="46">
        <f>'C завтраками| Bed and breakfast'!M5</f>
        <v>45867</v>
      </c>
      <c r="BH5" s="46">
        <f>'C завтраками| Bed and breakfast'!N5</f>
        <v>45870</v>
      </c>
      <c r="BI5" s="46">
        <f>'C завтраками| Bed and breakfast'!O5</f>
        <v>45872</v>
      </c>
      <c r="BJ5" s="46">
        <f>'C завтраками| Bed and breakfast'!P5</f>
        <v>45877</v>
      </c>
      <c r="BK5" s="46">
        <f>'C завтраками| Bed and breakfast'!Q5</f>
        <v>45879</v>
      </c>
      <c r="BL5" s="46">
        <f>'C завтраками| Bed and breakfast'!R5</f>
        <v>45882</v>
      </c>
      <c r="BM5" s="46">
        <f>'C завтраками| Bed and breakfast'!S5</f>
        <v>45884</v>
      </c>
      <c r="BN5" s="46">
        <f>'C завтраками| Bed and breakfast'!T5</f>
        <v>45886</v>
      </c>
      <c r="BO5" s="46">
        <f>'C завтраками| Bed and breakfast'!U5</f>
        <v>45890</v>
      </c>
      <c r="BP5" s="129">
        <f>'C завтраками| Bed and breakfast'!V5</f>
        <v>45891</v>
      </c>
      <c r="BQ5" s="129">
        <f>'C завтраками| Bed and breakfast'!W5</f>
        <v>45893</v>
      </c>
      <c r="BR5" s="129">
        <f>'C завтраками| Bed and breakfast'!X5</f>
        <v>45901</v>
      </c>
      <c r="BS5" s="129">
        <f>'C завтраками| Bed and breakfast'!Y5</f>
        <v>45905</v>
      </c>
      <c r="BT5" s="129">
        <f>'C завтраками| Bed and breakfast'!Z5</f>
        <v>45907</v>
      </c>
      <c r="BU5" s="129">
        <f>'C завтраками| Bed and breakfast'!AA5</f>
        <v>45909</v>
      </c>
      <c r="BV5" s="129">
        <f>'C завтраками| Bed and breakfast'!AB5</f>
        <v>45913</v>
      </c>
      <c r="BW5" s="129">
        <f>'C завтраками| Bed and breakfast'!AC5</f>
        <v>45926</v>
      </c>
      <c r="BX5" s="129">
        <f>'C завтраками| Bed and breakfast'!AD5</f>
        <v>45928</v>
      </c>
      <c r="BY5" s="129">
        <f>'C завтраками| Bed and breakfast'!AE5</f>
        <v>45931</v>
      </c>
      <c r="BZ5" s="129">
        <f>'C завтраками| Bed and breakfast'!AF5</f>
        <v>45933</v>
      </c>
      <c r="CA5" s="129">
        <f>'C завтраками| Bed and breakfast'!AG5</f>
        <v>45935</v>
      </c>
      <c r="CB5" s="129">
        <f>'C завтраками| Bed and breakfast'!AH5</f>
        <v>45940</v>
      </c>
      <c r="CC5" s="129">
        <f>'C завтраками| Bed and breakfast'!AI5</f>
        <v>45942</v>
      </c>
      <c r="CD5" s="129">
        <f>'C завтраками| Bed and breakfast'!AJ5</f>
        <v>45947</v>
      </c>
      <c r="CE5" s="129">
        <f>'C завтраками| Bed and breakfast'!AK5</f>
        <v>45949</v>
      </c>
      <c r="CF5" s="129">
        <f>'C завтраками| Bed and breakfast'!AL5</f>
        <v>45962</v>
      </c>
      <c r="CG5" s="129">
        <f>'C завтраками| Bed and breakfast'!AM5</f>
        <v>45965</v>
      </c>
      <c r="CH5" s="129">
        <f>'C завтраками| Bed and breakfast'!AN5</f>
        <v>45966</v>
      </c>
      <c r="CI5" s="129">
        <f>'C завтраками| Bed and breakfast'!AO5</f>
        <v>45968</v>
      </c>
      <c r="CJ5" s="129">
        <f>'C завтраками| Bed and breakfast'!AP5</f>
        <v>45970</v>
      </c>
      <c r="CK5" s="129">
        <f>'C завтраками| Bed and breakfast'!AQ5</f>
        <v>45975</v>
      </c>
      <c r="CL5" s="129">
        <f>'C завтраками| Bed and breakfast'!AR5</f>
        <v>45977</v>
      </c>
      <c r="CM5" s="129">
        <f>'C завтраками| Bed and breakfast'!AS5</f>
        <v>45982</v>
      </c>
      <c r="CN5" s="129">
        <f>'C завтраками| Bed and breakfast'!AT5</f>
        <v>45984</v>
      </c>
      <c r="CO5" s="129">
        <f>'C завтраками| Bed and breakfast'!AU5</f>
        <v>45989</v>
      </c>
      <c r="CP5" s="129">
        <f>'C завтраками| Bed and breakfast'!AV5</f>
        <v>45991</v>
      </c>
      <c r="CQ5" s="129">
        <f>'C завтраками| Bed and breakfast'!AW5</f>
        <v>45992</v>
      </c>
      <c r="CR5" s="129">
        <f>'C завтраками| Bed and breakfast'!AX5</f>
        <v>45996</v>
      </c>
      <c r="CS5" s="129">
        <f>'C завтраками| Bed and breakfast'!AY5</f>
        <v>46003</v>
      </c>
      <c r="CT5" s="129">
        <f>'C завтраками| Bed and breakfast'!AZ5</f>
        <v>46010</v>
      </c>
      <c r="CU5" s="129">
        <f>'C завтраками| Bed and breakfast'!BA5</f>
        <v>46012</v>
      </c>
    </row>
    <row r="6" spans="1:99" s="133" customFormat="1"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f>'C завтраками| Bed and breakfast'!B6</f>
        <v>45848</v>
      </c>
      <c r="AW6" s="129">
        <f>'C завтраками| Bed and breakfast'!C6</f>
        <v>45850</v>
      </c>
      <c r="AX6" s="129">
        <f>'C завтраками| Bed and breakfast'!D6</f>
        <v>45851</v>
      </c>
      <c r="AY6" s="46">
        <f>'C завтраками| Bed and breakfast'!E6</f>
        <v>45853</v>
      </c>
      <c r="AZ6" s="46">
        <f>'C завтраками| Bed and breakfast'!F6</f>
        <v>45855</v>
      </c>
      <c r="BA6" s="46">
        <f>'C завтраками| Bed and breakfast'!G6</f>
        <v>45857</v>
      </c>
      <c r="BB6" s="46">
        <f>'C завтраками| Bed and breakfast'!H6</f>
        <v>45859</v>
      </c>
      <c r="BC6" s="46">
        <f>'C завтраками| Bed and breakfast'!I6</f>
        <v>45861</v>
      </c>
      <c r="BD6" s="46">
        <f>'C завтраками| Bed and breakfast'!J6</f>
        <v>45862</v>
      </c>
      <c r="BE6" s="46">
        <f>'C завтраками| Bed and breakfast'!K6</f>
        <v>45864</v>
      </c>
      <c r="BF6" s="46">
        <f>'C завтраками| Bed and breakfast'!L6</f>
        <v>45866</v>
      </c>
      <c r="BG6" s="46">
        <f>'C завтраками| Bed and breakfast'!M6</f>
        <v>45869</v>
      </c>
      <c r="BH6" s="46">
        <f>'C завтраками| Bed and breakfast'!N6</f>
        <v>45871</v>
      </c>
      <c r="BI6" s="46">
        <f>'C завтраками| Bed and breakfast'!O6</f>
        <v>45876</v>
      </c>
      <c r="BJ6" s="46">
        <f>'C завтраками| Bed and breakfast'!P6</f>
        <v>45878</v>
      </c>
      <c r="BK6" s="46">
        <f>'C завтраками| Bed and breakfast'!Q6</f>
        <v>45881</v>
      </c>
      <c r="BL6" s="46">
        <f>'C завтраками| Bed and breakfast'!R6</f>
        <v>45883</v>
      </c>
      <c r="BM6" s="46">
        <f>'C завтраками| Bed and breakfast'!S6</f>
        <v>45885</v>
      </c>
      <c r="BN6" s="46">
        <f>'C завтраками| Bed and breakfast'!T6</f>
        <v>45889</v>
      </c>
      <c r="BO6" s="46">
        <f>'C завтраками| Bed and breakfast'!U6</f>
        <v>45890</v>
      </c>
      <c r="BP6" s="129">
        <f>'C завтраками| Bed and breakfast'!V6</f>
        <v>45892</v>
      </c>
      <c r="BQ6" s="129">
        <f>'C завтраками| Bed and breakfast'!W6</f>
        <v>45900</v>
      </c>
      <c r="BR6" s="129">
        <f>'C завтраками| Bed and breakfast'!X6</f>
        <v>45904</v>
      </c>
      <c r="BS6" s="129">
        <f>'C завтраками| Bed and breakfast'!Y6</f>
        <v>45906</v>
      </c>
      <c r="BT6" s="129">
        <f>'C завтраками| Bed and breakfast'!Z6</f>
        <v>45908</v>
      </c>
      <c r="BU6" s="129">
        <f>'C завтраками| Bed and breakfast'!AA6</f>
        <v>45912</v>
      </c>
      <c r="BV6" s="129">
        <f>'C завтраками| Bed and breakfast'!AB6</f>
        <v>45925</v>
      </c>
      <c r="BW6" s="129">
        <f>'C завтраками| Bed and breakfast'!AC6</f>
        <v>45927</v>
      </c>
      <c r="BX6" s="129">
        <f>'C завтраками| Bed and breakfast'!AD6</f>
        <v>45930</v>
      </c>
      <c r="BY6" s="129">
        <f>'C завтраками| Bed and breakfast'!AE6</f>
        <v>45932</v>
      </c>
      <c r="BZ6" s="129">
        <f>'C завтраками| Bed and breakfast'!AF6</f>
        <v>45934</v>
      </c>
      <c r="CA6" s="129">
        <f>'C завтраками| Bed and breakfast'!AG6</f>
        <v>45939</v>
      </c>
      <c r="CB6" s="129">
        <f>'C завтраками| Bed and breakfast'!AH6</f>
        <v>45941</v>
      </c>
      <c r="CC6" s="129">
        <f>'C завтраками| Bed and breakfast'!AI6</f>
        <v>45946</v>
      </c>
      <c r="CD6" s="129">
        <f>'C завтраками| Bed and breakfast'!AJ6</f>
        <v>45948</v>
      </c>
      <c r="CE6" s="129">
        <f>'C завтраками| Bed and breakfast'!AK6</f>
        <v>45961</v>
      </c>
      <c r="CF6" s="129">
        <f>'C завтраками| Bed and breakfast'!AL6</f>
        <v>45964</v>
      </c>
      <c r="CG6" s="129">
        <f>'C завтраками| Bed and breakfast'!AM6</f>
        <v>45965</v>
      </c>
      <c r="CH6" s="129">
        <f>'C завтраками| Bed and breakfast'!AN6</f>
        <v>45967</v>
      </c>
      <c r="CI6" s="129">
        <f>'C завтраками| Bed and breakfast'!AO6</f>
        <v>45969</v>
      </c>
      <c r="CJ6" s="129">
        <f>'C завтраками| Bed and breakfast'!AP6</f>
        <v>45974</v>
      </c>
      <c r="CK6" s="129">
        <f>'C завтраками| Bed and breakfast'!AQ6</f>
        <v>45976</v>
      </c>
      <c r="CL6" s="129">
        <f>'C завтраками| Bed and breakfast'!AR6</f>
        <v>45981</v>
      </c>
      <c r="CM6" s="129">
        <f>'C завтраками| Bed and breakfast'!AS6</f>
        <v>45983</v>
      </c>
      <c r="CN6" s="129">
        <f>'C завтраками| Bed and breakfast'!AT6</f>
        <v>45988</v>
      </c>
      <c r="CO6" s="129">
        <f>'C завтраками| Bed and breakfast'!AU6</f>
        <v>45990</v>
      </c>
      <c r="CP6" s="129">
        <f>'C завтраками| Bed and breakfast'!AV6</f>
        <v>45991</v>
      </c>
      <c r="CQ6" s="129">
        <f>'C завтраками| Bed and breakfast'!AW6</f>
        <v>45995</v>
      </c>
      <c r="CR6" s="129">
        <f>'C завтраками| Bed and breakfast'!AX6</f>
        <v>46002</v>
      </c>
      <c r="CS6" s="129">
        <f>'C завтраками| Bed and breakfast'!AY6</f>
        <v>46009</v>
      </c>
      <c r="CT6" s="129">
        <f>'C завтраками| Bed and breakfast'!AZ6</f>
        <v>46011</v>
      </c>
      <c r="CU6" s="129">
        <f>'C завтраками| Bed and breakfast'!BA6</f>
        <v>46016</v>
      </c>
    </row>
    <row r="7" spans="1:99" s="133" customFormat="1" x14ac:dyDescent="0.2">
      <c r="A7" s="16" t="s">
        <v>11</v>
      </c>
    </row>
    <row r="8" spans="1:99" s="133" customFormat="1"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breakfast'!#REF!-1400</f>
        <v>#REF!</v>
      </c>
      <c r="G8" s="134" t="e">
        <f>'C завтраками| Bed and breakfast'!#REF!-1400</f>
        <v>#REF!</v>
      </c>
      <c r="H8" s="134" t="e">
        <f>'C завтраками| Bed and breakfast'!#REF!-1400</f>
        <v>#REF!</v>
      </c>
      <c r="I8" s="134" t="e">
        <f>'C завтраками| Bed and breakfast'!#REF!-1400</f>
        <v>#REF!</v>
      </c>
      <c r="J8" s="134" t="e">
        <f>'C завтраками| Bed and breakfast'!#REF!-1400</f>
        <v>#REF!</v>
      </c>
      <c r="K8" s="134" t="e">
        <f>'C завтраками| Bed and breakfast'!#REF!-1400</f>
        <v>#REF!</v>
      </c>
      <c r="L8" s="134" t="e">
        <f>'C завтраками| Bed and breakfast'!#REF!-1400</f>
        <v>#REF!</v>
      </c>
      <c r="M8" s="134" t="e">
        <f>'C завтраками| Bed and breakfast'!#REF!-1400</f>
        <v>#REF!</v>
      </c>
      <c r="N8" s="134" t="e">
        <f>'C завтраками| Bed and breakfast'!#REF!-1400</f>
        <v>#REF!</v>
      </c>
      <c r="O8" s="134" t="e">
        <f>'C завтраками| Bed and breakfast'!#REF!-1400</f>
        <v>#REF!</v>
      </c>
      <c r="P8" s="134" t="e">
        <f>'C завтраками| Bed and breakfast'!#REF!-1400</f>
        <v>#REF!</v>
      </c>
      <c r="Q8" s="134" t="e">
        <f>'C завтраками| Bed and breakfast'!#REF!-1400</f>
        <v>#REF!</v>
      </c>
      <c r="R8" s="134" t="e">
        <f>'C завтраками| Bed and breakfast'!#REF!-1400</f>
        <v>#REF!</v>
      </c>
      <c r="S8" s="134" t="e">
        <f>'C завтраками| Bed and breakfast'!#REF!-1400</f>
        <v>#REF!</v>
      </c>
      <c r="T8" s="134" t="e">
        <f>'C завтраками| Bed and breakfast'!#REF!-1400</f>
        <v>#REF!</v>
      </c>
      <c r="U8" s="134" t="e">
        <f>'C завтраками| Bed and breakfast'!#REF!-1400</f>
        <v>#REF!</v>
      </c>
      <c r="V8" s="134" t="e">
        <f>'C завтраками| Bed and breakfast'!#REF!-1400</f>
        <v>#REF!</v>
      </c>
      <c r="W8" s="134" t="e">
        <f>'C завтраками| Bed and breakfast'!#REF!-1400</f>
        <v>#REF!</v>
      </c>
      <c r="X8" s="134" t="e">
        <f>'C завтраками| Bed and breakfast'!#REF!-1400</f>
        <v>#REF!</v>
      </c>
      <c r="Y8" s="134" t="e">
        <f>'C завтраками| Bed and breakfast'!#REF!-1400</f>
        <v>#REF!</v>
      </c>
      <c r="Z8" s="134" t="e">
        <f>'C завтраками| Bed and breakfast'!#REF!-1400</f>
        <v>#REF!</v>
      </c>
      <c r="AA8" s="134" t="e">
        <f>'C завтраками| Bed and breakfast'!#REF!-1400</f>
        <v>#REF!</v>
      </c>
      <c r="AB8" s="134" t="e">
        <f>'C завтраками| Bed and breakfast'!#REF!-1400</f>
        <v>#REF!</v>
      </c>
      <c r="AC8" s="134" t="e">
        <f>'C завтраками| Bed and breakfast'!#REF!-1400</f>
        <v>#REF!</v>
      </c>
      <c r="AD8" s="134" t="e">
        <f>'C завтраками| Bed and breakfast'!#REF!-1400</f>
        <v>#REF!</v>
      </c>
      <c r="AE8" s="134" t="e">
        <f>'C завтраками| Bed and breakfast'!#REF!-1400</f>
        <v>#REF!</v>
      </c>
      <c r="AF8" s="134" t="e">
        <f>'C завтраками| Bed and breakfast'!#REF!-1400</f>
        <v>#REF!</v>
      </c>
      <c r="AG8" s="134" t="e">
        <f>'C завтраками| Bed and breakfast'!#REF!-1400</f>
        <v>#REF!</v>
      </c>
      <c r="AH8" s="134" t="e">
        <f>'C завтраками| Bed and breakfast'!#REF!-1400</f>
        <v>#REF!</v>
      </c>
      <c r="AI8" s="134" t="e">
        <f>'C завтраками| Bed and breakfast'!#REF!-1400</f>
        <v>#REF!</v>
      </c>
      <c r="AJ8" s="134" t="e">
        <f>'C завтраками| Bed and breakfast'!#REF!-1400</f>
        <v>#REF!</v>
      </c>
      <c r="AK8" s="134" t="e">
        <f>'C завтраками| Bed and breakfast'!#REF!-1400</f>
        <v>#REF!</v>
      </c>
      <c r="AL8" s="134" t="e">
        <f>'C завтраками| Bed and breakfast'!#REF!-1400</f>
        <v>#REF!</v>
      </c>
      <c r="AM8" s="134" t="e">
        <f>'C завтраками| Bed and breakfast'!#REF!-1400</f>
        <v>#REF!</v>
      </c>
      <c r="AN8" s="134" t="e">
        <f>'C завтраками| Bed and breakfast'!#REF!-1400</f>
        <v>#REF!</v>
      </c>
      <c r="AO8" s="134" t="e">
        <f>'C завтраками| Bed and breakfast'!#REF!-1400</f>
        <v>#REF!</v>
      </c>
      <c r="AP8" s="134" t="e">
        <f>'C завтраками| Bed and breakfast'!#REF!-1400</f>
        <v>#REF!</v>
      </c>
      <c r="AQ8" s="134" t="e">
        <f>'C завтраками| Bed and breakfast'!#REF!-1400</f>
        <v>#REF!</v>
      </c>
      <c r="AR8" s="134" t="e">
        <f>'C завтраками| Bed and breakfast'!#REF!-1400</f>
        <v>#REF!</v>
      </c>
      <c r="AS8" s="134" t="e">
        <f>'C завтраками| Bed and breakfast'!#REF!-1400</f>
        <v>#REF!</v>
      </c>
      <c r="AT8" s="134" t="e">
        <f>'C завтраками| Bed and breakfast'!#REF!-1400</f>
        <v>#REF!</v>
      </c>
      <c r="AU8" s="134" t="e">
        <f>'C завтраками| Bed and breakfast'!#REF!-1400</f>
        <v>#REF!</v>
      </c>
      <c r="AV8" s="134">
        <f>'C завтраками| Bed and breakfast'!B8-1400</f>
        <v>10000</v>
      </c>
      <c r="AW8" s="134">
        <f>'C завтраками| Bed and breakfast'!C8-1400</f>
        <v>6200</v>
      </c>
      <c r="AX8" s="134">
        <f>'C завтраками| Bed and breakfast'!D8-1400</f>
        <v>6200</v>
      </c>
      <c r="AY8" s="134">
        <f>'C завтраками| Bed and breakfast'!E8-1400</f>
        <v>5800</v>
      </c>
      <c r="AZ8" s="134">
        <f>'C завтраками| Bed and breakfast'!F8-1400</f>
        <v>6600</v>
      </c>
      <c r="BA8" s="134">
        <f>'C завтраками| Bed and breakfast'!G8-1400</f>
        <v>6600</v>
      </c>
      <c r="BB8" s="134">
        <f>'C завтраками| Bed and breakfast'!H8-1400</f>
        <v>6600</v>
      </c>
      <c r="BC8" s="134">
        <f>'C завтраками| Bed and breakfast'!I8-1400</f>
        <v>6600</v>
      </c>
      <c r="BD8" s="134">
        <f>'C завтраками| Bed and breakfast'!J8-1400</f>
        <v>6600</v>
      </c>
      <c r="BE8" s="134">
        <f>'C завтраками| Bed and breakfast'!K8-1400</f>
        <v>8200</v>
      </c>
      <c r="BF8" s="134">
        <f>'C завтраками| Bed and breakfast'!L8-1400</f>
        <v>8000</v>
      </c>
      <c r="BG8" s="134">
        <f>'C завтраками| Bed and breakfast'!M8-1400</f>
        <v>5800</v>
      </c>
      <c r="BH8" s="134">
        <f>'C завтраками| Bed and breakfast'!N8-1400</f>
        <v>6600</v>
      </c>
      <c r="BI8" s="134">
        <f>'C завтраками| Bed and breakfast'!O8-1400</f>
        <v>6600</v>
      </c>
      <c r="BJ8" s="134">
        <f>'C завтраками| Bed and breakfast'!P8-1400</f>
        <v>6600</v>
      </c>
      <c r="BK8" s="134">
        <f>'C завтраками| Bed and breakfast'!Q8-1400</f>
        <v>6600</v>
      </c>
      <c r="BL8" s="134">
        <f>'C завтраками| Bed and breakfast'!R8-1400</f>
        <v>6600</v>
      </c>
      <c r="BM8" s="134">
        <f>'C завтраками| Bed and breakfast'!S8-1400</f>
        <v>6600</v>
      </c>
      <c r="BN8" s="134">
        <f>'C завтраками| Bed and breakfast'!T8-1400</f>
        <v>6600</v>
      </c>
      <c r="BO8" s="134">
        <f>'C завтраками| Bed and breakfast'!U8-1400</f>
        <v>6600</v>
      </c>
      <c r="BP8" s="134">
        <f>'C завтраками| Bed and breakfast'!V8-1400</f>
        <v>6600</v>
      </c>
      <c r="BQ8" s="134">
        <f>'C завтраками| Bed and breakfast'!W8-1400</f>
        <v>5600</v>
      </c>
      <c r="BR8" s="134">
        <f>'C завтраками| Bed and breakfast'!X8-1400</f>
        <v>5600</v>
      </c>
      <c r="BS8" s="134">
        <f>'C завтраками| Bed and breakfast'!Y8-1400</f>
        <v>6600</v>
      </c>
      <c r="BT8" s="134">
        <f>'C завтраками| Bed and breakfast'!Z8-1400</f>
        <v>5600</v>
      </c>
      <c r="BU8" s="134">
        <f>'C завтраками| Bed and breakfast'!AA8-1400</f>
        <v>5600</v>
      </c>
      <c r="BV8" s="134">
        <f>'C завтраками| Bed and breakfast'!AB8-1400</f>
        <v>7600</v>
      </c>
      <c r="BW8" s="134">
        <f>'C завтраками| Bed and breakfast'!AC8-1400</f>
        <v>5600</v>
      </c>
      <c r="BX8" s="134">
        <f>'C завтраками| Bed and breakfast'!AD8-1400</f>
        <v>5600</v>
      </c>
      <c r="BY8" s="134">
        <f>'C завтраками| Bed and breakfast'!AE8-1400</f>
        <v>5600</v>
      </c>
      <c r="BZ8" s="134">
        <f>'C завтраками| Bed and breakfast'!AF8-1400</f>
        <v>5800</v>
      </c>
      <c r="CA8" s="134">
        <f>'C завтраками| Bed and breakfast'!AG8-1400</f>
        <v>5600</v>
      </c>
      <c r="CB8" s="134">
        <f>'C завтраками| Bed and breakfast'!AH8-1400</f>
        <v>5800</v>
      </c>
      <c r="CC8" s="134">
        <f>'C завтраками| Bed and breakfast'!AI8-1400</f>
        <v>5600</v>
      </c>
      <c r="CD8" s="134">
        <f>'C завтраками| Bed and breakfast'!AJ8-1400</f>
        <v>5800</v>
      </c>
      <c r="CE8" s="134">
        <f>'C завтраками| Bed and breakfast'!AK8-1400</f>
        <v>5600</v>
      </c>
      <c r="CF8" s="134">
        <f>'C завтраками| Bed and breakfast'!AL8-1400</f>
        <v>5600</v>
      </c>
      <c r="CG8" s="134">
        <f>'C завтраками| Bed and breakfast'!AM8-1400</f>
        <v>5200</v>
      </c>
      <c r="CH8" s="134">
        <f>'C завтраками| Bed and breakfast'!AN8-1400</f>
        <v>4000</v>
      </c>
      <c r="CI8" s="134">
        <f>'C завтраками| Bed and breakfast'!AO8-1400</f>
        <v>4200</v>
      </c>
      <c r="CJ8" s="134">
        <f>'C завтраками| Bed and breakfast'!AP8-1400</f>
        <v>4000</v>
      </c>
      <c r="CK8" s="134">
        <f>'C завтраками| Bed and breakfast'!AQ8-1400</f>
        <v>4200</v>
      </c>
      <c r="CL8" s="134">
        <f>'C завтраками| Bed and breakfast'!AR8-1400</f>
        <v>4000</v>
      </c>
      <c r="CM8" s="134">
        <f>'C завтраками| Bed and breakfast'!AS8-1400</f>
        <v>4200</v>
      </c>
      <c r="CN8" s="134">
        <f>'C завтраками| Bed and breakfast'!AT8-1400</f>
        <v>4000</v>
      </c>
      <c r="CO8" s="134">
        <f>'C завтраками| Bed and breakfast'!AU8-1400</f>
        <v>4200</v>
      </c>
      <c r="CP8" s="134">
        <f>'C завтраками| Bed and breakfast'!AV8-1400</f>
        <v>4000</v>
      </c>
      <c r="CQ8" s="134">
        <f>'C завтраками| Bed and breakfast'!AW8-1400</f>
        <v>4000</v>
      </c>
      <c r="CR8" s="134">
        <f>'C завтраками| Bed and breakfast'!AX8-1400</f>
        <v>4200</v>
      </c>
      <c r="CS8" s="134">
        <f>'C завтраками| Bed and breakfast'!AY8-1400</f>
        <v>5600</v>
      </c>
      <c r="CT8" s="134">
        <f>'C завтраками| Bed and breakfast'!AZ8-1400</f>
        <v>5800</v>
      </c>
      <c r="CU8" s="134">
        <f>'C завтраками| Bed and breakfast'!BA8-1400</f>
        <v>5600</v>
      </c>
    </row>
    <row r="9" spans="1:99"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row>
    <row r="10" spans="1:99" s="133" customFormat="1"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breakfast'!#REF!-1400</f>
        <v>#REF!</v>
      </c>
      <c r="G10" s="134" t="e">
        <f>'C завтраками| Bed and breakfast'!#REF!-1400</f>
        <v>#REF!</v>
      </c>
      <c r="H10" s="134" t="e">
        <f>'C завтраками| Bed and breakfast'!#REF!-1400</f>
        <v>#REF!</v>
      </c>
      <c r="I10" s="134" t="e">
        <f>'C завтраками| Bed and breakfast'!#REF!-1400</f>
        <v>#REF!</v>
      </c>
      <c r="J10" s="134" t="e">
        <f>'C завтраками| Bed and breakfast'!#REF!-1400</f>
        <v>#REF!</v>
      </c>
      <c r="K10" s="134" t="e">
        <f>'C завтраками| Bed and breakfast'!#REF!-1400</f>
        <v>#REF!</v>
      </c>
      <c r="L10" s="134" t="e">
        <f>'C завтраками| Bed and breakfast'!#REF!-1400</f>
        <v>#REF!</v>
      </c>
      <c r="M10" s="134" t="e">
        <f>'C завтраками| Bed and breakfast'!#REF!-1400</f>
        <v>#REF!</v>
      </c>
      <c r="N10" s="134" t="e">
        <f>'C завтраками| Bed and breakfast'!#REF!-1400</f>
        <v>#REF!</v>
      </c>
      <c r="O10" s="134" t="e">
        <f>'C завтраками| Bed and breakfast'!#REF!-1400</f>
        <v>#REF!</v>
      </c>
      <c r="P10" s="134" t="e">
        <f>'C завтраками| Bed and breakfast'!#REF!-1400</f>
        <v>#REF!</v>
      </c>
      <c r="Q10" s="134" t="e">
        <f>'C завтраками| Bed and breakfast'!#REF!-1400</f>
        <v>#REF!</v>
      </c>
      <c r="R10" s="134" t="e">
        <f>'C завтраками| Bed and breakfast'!#REF!-1400</f>
        <v>#REF!</v>
      </c>
      <c r="S10" s="134" t="e">
        <f>'C завтраками| Bed and breakfast'!#REF!-1400</f>
        <v>#REF!</v>
      </c>
      <c r="T10" s="134" t="e">
        <f>'C завтраками| Bed and breakfast'!#REF!-1400</f>
        <v>#REF!</v>
      </c>
      <c r="U10" s="134" t="e">
        <f>'C завтраками| Bed and breakfast'!#REF!-1400</f>
        <v>#REF!</v>
      </c>
      <c r="V10" s="134" t="e">
        <f>'C завтраками| Bed and breakfast'!#REF!-1400</f>
        <v>#REF!</v>
      </c>
      <c r="W10" s="134" t="e">
        <f>'C завтраками| Bed and breakfast'!#REF!-1400</f>
        <v>#REF!</v>
      </c>
      <c r="X10" s="134" t="e">
        <f>'C завтраками| Bed and breakfast'!#REF!-1400</f>
        <v>#REF!</v>
      </c>
      <c r="Y10" s="134" t="e">
        <f>'C завтраками| Bed and breakfast'!#REF!-1400</f>
        <v>#REF!</v>
      </c>
      <c r="Z10" s="134" t="e">
        <f>'C завтраками| Bed and breakfast'!#REF!-1400</f>
        <v>#REF!</v>
      </c>
      <c r="AA10" s="134" t="e">
        <f>'C завтраками| Bed and breakfast'!#REF!-1400</f>
        <v>#REF!</v>
      </c>
      <c r="AB10" s="134" t="e">
        <f>'C завтраками| Bed and breakfast'!#REF!-1400</f>
        <v>#REF!</v>
      </c>
      <c r="AC10" s="134" t="e">
        <f>'C завтраками| Bed and breakfast'!#REF!-1400</f>
        <v>#REF!</v>
      </c>
      <c r="AD10" s="134" t="e">
        <f>'C завтраками| Bed and breakfast'!#REF!-1400</f>
        <v>#REF!</v>
      </c>
      <c r="AE10" s="134" t="e">
        <f>'C завтраками| Bed and breakfast'!#REF!-1400</f>
        <v>#REF!</v>
      </c>
      <c r="AF10" s="134" t="e">
        <f>'C завтраками| Bed and breakfast'!#REF!-1400</f>
        <v>#REF!</v>
      </c>
      <c r="AG10" s="134" t="e">
        <f>'C завтраками| Bed and breakfast'!#REF!-1400</f>
        <v>#REF!</v>
      </c>
      <c r="AH10" s="134" t="e">
        <f>'C завтраками| Bed and breakfast'!#REF!-1400</f>
        <v>#REF!</v>
      </c>
      <c r="AI10" s="134" t="e">
        <f>'C завтраками| Bed and breakfast'!#REF!-1400</f>
        <v>#REF!</v>
      </c>
      <c r="AJ10" s="134" t="e">
        <f>'C завтраками| Bed and breakfast'!#REF!-1400</f>
        <v>#REF!</v>
      </c>
      <c r="AK10" s="134" t="e">
        <f>'C завтраками| Bed and breakfast'!#REF!-1400</f>
        <v>#REF!</v>
      </c>
      <c r="AL10" s="134" t="e">
        <f>'C завтраками| Bed and breakfast'!#REF!-1400</f>
        <v>#REF!</v>
      </c>
      <c r="AM10" s="134" t="e">
        <f>'C завтраками| Bed and breakfast'!#REF!-1400</f>
        <v>#REF!</v>
      </c>
      <c r="AN10" s="134" t="e">
        <f>'C завтраками| Bed and breakfast'!#REF!-1400</f>
        <v>#REF!</v>
      </c>
      <c r="AO10" s="134" t="e">
        <f>'C завтраками| Bed and breakfast'!#REF!-1400</f>
        <v>#REF!</v>
      </c>
      <c r="AP10" s="134" t="e">
        <f>'C завтраками| Bed and breakfast'!#REF!-1400</f>
        <v>#REF!</v>
      </c>
      <c r="AQ10" s="134" t="e">
        <f>'C завтраками| Bed and breakfast'!#REF!-1400</f>
        <v>#REF!</v>
      </c>
      <c r="AR10" s="134" t="e">
        <f>'C завтраками| Bed and breakfast'!#REF!-1400</f>
        <v>#REF!</v>
      </c>
      <c r="AS10" s="134" t="e">
        <f>'C завтраками| Bed and breakfast'!#REF!-1400</f>
        <v>#REF!</v>
      </c>
      <c r="AT10" s="134" t="e">
        <f>'C завтраками| Bed and breakfast'!#REF!-1400</f>
        <v>#REF!</v>
      </c>
      <c r="AU10" s="134" t="e">
        <f>'C завтраками| Bed and breakfast'!#REF!-1400</f>
        <v>#REF!</v>
      </c>
      <c r="AV10" s="134">
        <f>'C завтраками| Bed and breakfast'!B11-1400</f>
        <v>11500</v>
      </c>
      <c r="AW10" s="134">
        <f>'C завтраками| Bed and breakfast'!C11-1400</f>
        <v>7700</v>
      </c>
      <c r="AX10" s="134">
        <f>'C завтраками| Bed and breakfast'!D11-1400</f>
        <v>7700</v>
      </c>
      <c r="AY10" s="134">
        <f>'C завтраками| Bed and breakfast'!E11-1400</f>
        <v>7300</v>
      </c>
      <c r="AZ10" s="134">
        <f>'C завтраками| Bed and breakfast'!F11-1400</f>
        <v>8100</v>
      </c>
      <c r="BA10" s="134">
        <f>'C завтраками| Bed and breakfast'!G11-1400</f>
        <v>8100</v>
      </c>
      <c r="BB10" s="134">
        <f>'C завтраками| Bed and breakfast'!H11-1400</f>
        <v>8100</v>
      </c>
      <c r="BC10" s="134">
        <f>'C завтраками| Bed and breakfast'!I11-1400</f>
        <v>8100</v>
      </c>
      <c r="BD10" s="134">
        <f>'C завтраками| Bed and breakfast'!J11-1400</f>
        <v>8100</v>
      </c>
      <c r="BE10" s="134">
        <f>'C завтраками| Bed and breakfast'!K11-1400</f>
        <v>9700</v>
      </c>
      <c r="BF10" s="134">
        <f>'C завтраками| Bed and breakfast'!L11-1400</f>
        <v>9500</v>
      </c>
      <c r="BG10" s="134">
        <f>'C завтраками| Bed and breakfast'!M11-1400</f>
        <v>7300</v>
      </c>
      <c r="BH10" s="134">
        <f>'C завтраками| Bed and breakfast'!N11-1400</f>
        <v>8100</v>
      </c>
      <c r="BI10" s="134">
        <f>'C завтраками| Bed and breakfast'!O11-1400</f>
        <v>8100</v>
      </c>
      <c r="BJ10" s="134">
        <f>'C завтраками| Bed and breakfast'!P11-1400</f>
        <v>8100</v>
      </c>
      <c r="BK10" s="134">
        <f>'C завтраками| Bed and breakfast'!Q11-1400</f>
        <v>8100</v>
      </c>
      <c r="BL10" s="134">
        <f>'C завтраками| Bed and breakfast'!R11-1400</f>
        <v>8100</v>
      </c>
      <c r="BM10" s="134">
        <f>'C завтраками| Bed and breakfast'!S11-1400</f>
        <v>8100</v>
      </c>
      <c r="BN10" s="134">
        <f>'C завтраками| Bed and breakfast'!T11-1400</f>
        <v>8100</v>
      </c>
      <c r="BO10" s="134">
        <f>'C завтраками| Bed and breakfast'!U11-1400</f>
        <v>8100</v>
      </c>
      <c r="BP10" s="134">
        <f>'C завтраками| Bed and breakfast'!V11-1400</f>
        <v>8100</v>
      </c>
      <c r="BQ10" s="134">
        <f>'C завтраками| Bed and breakfast'!W11-1400</f>
        <v>7100</v>
      </c>
      <c r="BR10" s="134">
        <f>'C завтраками| Bed and breakfast'!X11-1400</f>
        <v>7100</v>
      </c>
      <c r="BS10" s="134">
        <f>'C завтраками| Bed and breakfast'!Y11-1400</f>
        <v>8100</v>
      </c>
      <c r="BT10" s="134">
        <f>'C завтраками| Bed and breakfast'!Z11-1400</f>
        <v>7100</v>
      </c>
      <c r="BU10" s="134">
        <f>'C завтраками| Bed and breakfast'!AA11-1400</f>
        <v>7100</v>
      </c>
      <c r="BV10" s="134">
        <f>'C завтраками| Bed and breakfast'!AB11-1400</f>
        <v>9100</v>
      </c>
      <c r="BW10" s="134">
        <f>'C завтраками| Bed and breakfast'!AC11-1400</f>
        <v>7100</v>
      </c>
      <c r="BX10" s="134">
        <f>'C завтраками| Bed and breakfast'!AD11-1400</f>
        <v>7100</v>
      </c>
      <c r="BY10" s="134">
        <f>'C завтраками| Bed and breakfast'!AE11-1400</f>
        <v>7100</v>
      </c>
      <c r="BZ10" s="134">
        <f>'C завтраками| Bed and breakfast'!AF11-1400</f>
        <v>7300</v>
      </c>
      <c r="CA10" s="134">
        <f>'C завтраками| Bed and breakfast'!AG11-1400</f>
        <v>7100</v>
      </c>
      <c r="CB10" s="134">
        <f>'C завтраками| Bed and breakfast'!AH11-1400</f>
        <v>7300</v>
      </c>
      <c r="CC10" s="134">
        <f>'C завтраками| Bed and breakfast'!AI11-1400</f>
        <v>7100</v>
      </c>
      <c r="CD10" s="134">
        <f>'C завтраками| Bed and breakfast'!AJ11-1400</f>
        <v>7300</v>
      </c>
      <c r="CE10" s="134">
        <f>'C завтраками| Bed and breakfast'!AK11-1400</f>
        <v>7100</v>
      </c>
      <c r="CF10" s="134">
        <f>'C завтраками| Bed and breakfast'!AL11-1400</f>
        <v>7100</v>
      </c>
      <c r="CG10" s="134">
        <f>'C завтраками| Bed and breakfast'!AM11-1400</f>
        <v>6700</v>
      </c>
      <c r="CH10" s="134">
        <f>'C завтраками| Bed and breakfast'!AN11-1400</f>
        <v>5500</v>
      </c>
      <c r="CI10" s="134">
        <f>'C завтраками| Bed and breakfast'!AO11-1400</f>
        <v>5700</v>
      </c>
      <c r="CJ10" s="134">
        <f>'C завтраками| Bed and breakfast'!AP11-1400</f>
        <v>5500</v>
      </c>
      <c r="CK10" s="134">
        <f>'C завтраками| Bed and breakfast'!AQ11-1400</f>
        <v>5700</v>
      </c>
      <c r="CL10" s="134">
        <f>'C завтраками| Bed and breakfast'!AR11-1400</f>
        <v>5500</v>
      </c>
      <c r="CM10" s="134">
        <f>'C завтраками| Bed and breakfast'!AS11-1400</f>
        <v>5700</v>
      </c>
      <c r="CN10" s="134">
        <f>'C завтраками| Bed and breakfast'!AT11-1400</f>
        <v>5500</v>
      </c>
      <c r="CO10" s="134">
        <f>'C завтраками| Bed and breakfast'!AU11-1400</f>
        <v>5700</v>
      </c>
      <c r="CP10" s="134">
        <f>'C завтраками| Bed and breakfast'!AV11-1400</f>
        <v>5500</v>
      </c>
      <c r="CQ10" s="134">
        <f>'C завтраками| Bed and breakfast'!AW11-1400</f>
        <v>5500</v>
      </c>
      <c r="CR10" s="134">
        <f>'C завтраками| Bed and breakfast'!AX11-1400</f>
        <v>5700</v>
      </c>
      <c r="CS10" s="134">
        <f>'C завтраками| Bed and breakfast'!AY11-1400</f>
        <v>7100</v>
      </c>
      <c r="CT10" s="134">
        <f>'C завтраками| Bed and breakfast'!AZ11-1400</f>
        <v>7300</v>
      </c>
      <c r="CU10" s="134">
        <f>'C завтраками| Bed and breakfast'!BA11-1400</f>
        <v>7100</v>
      </c>
    </row>
    <row r="11" spans="1:99"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row>
    <row r="12" spans="1:99" s="133" customFormat="1"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breakfast'!#REF!-1400</f>
        <v>#REF!</v>
      </c>
      <c r="G12" s="134" t="e">
        <f>'C завтраками| Bed and breakfast'!#REF!-1400</f>
        <v>#REF!</v>
      </c>
      <c r="H12" s="134" t="e">
        <f>'C завтраками| Bed and breakfast'!#REF!-1400</f>
        <v>#REF!</v>
      </c>
      <c r="I12" s="134" t="e">
        <f>'C завтраками| Bed and breakfast'!#REF!-1400</f>
        <v>#REF!</v>
      </c>
      <c r="J12" s="134" t="e">
        <f>'C завтраками| Bed and breakfast'!#REF!-1400</f>
        <v>#REF!</v>
      </c>
      <c r="K12" s="134" t="e">
        <f>'C завтраками| Bed and breakfast'!#REF!-1400</f>
        <v>#REF!</v>
      </c>
      <c r="L12" s="134" t="e">
        <f>'C завтраками| Bed and breakfast'!#REF!-1400</f>
        <v>#REF!</v>
      </c>
      <c r="M12" s="134" t="e">
        <f>'C завтраками| Bed and breakfast'!#REF!-1400</f>
        <v>#REF!</v>
      </c>
      <c r="N12" s="134" t="e">
        <f>'C завтраками| Bed and breakfast'!#REF!-1400</f>
        <v>#REF!</v>
      </c>
      <c r="O12" s="134" t="e">
        <f>'C завтраками| Bed and breakfast'!#REF!-1400</f>
        <v>#REF!</v>
      </c>
      <c r="P12" s="134" t="e">
        <f>'C завтраками| Bed and breakfast'!#REF!-1400</f>
        <v>#REF!</v>
      </c>
      <c r="Q12" s="134" t="e">
        <f>'C завтраками| Bed and breakfast'!#REF!-1400</f>
        <v>#REF!</v>
      </c>
      <c r="R12" s="134" t="e">
        <f>'C завтраками| Bed and breakfast'!#REF!-1400</f>
        <v>#REF!</v>
      </c>
      <c r="S12" s="134" t="e">
        <f>'C завтраками| Bed and breakfast'!#REF!-1400</f>
        <v>#REF!</v>
      </c>
      <c r="T12" s="134" t="e">
        <f>'C завтраками| Bed and breakfast'!#REF!-1400</f>
        <v>#REF!</v>
      </c>
      <c r="U12" s="134" t="e">
        <f>'C завтраками| Bed and breakfast'!#REF!-1400</f>
        <v>#REF!</v>
      </c>
      <c r="V12" s="134" t="e">
        <f>'C завтраками| Bed and breakfast'!#REF!-1400</f>
        <v>#REF!</v>
      </c>
      <c r="W12" s="134" t="e">
        <f>'C завтраками| Bed and breakfast'!#REF!-1400</f>
        <v>#REF!</v>
      </c>
      <c r="X12" s="134" t="e">
        <f>'C завтраками| Bed and breakfast'!#REF!-1400</f>
        <v>#REF!</v>
      </c>
      <c r="Y12" s="134" t="e">
        <f>'C завтраками| Bed and breakfast'!#REF!-1400</f>
        <v>#REF!</v>
      </c>
      <c r="Z12" s="134" t="e">
        <f>'C завтраками| Bed and breakfast'!#REF!-1400</f>
        <v>#REF!</v>
      </c>
      <c r="AA12" s="134" t="e">
        <f>'C завтраками| Bed and breakfast'!#REF!-1400</f>
        <v>#REF!</v>
      </c>
      <c r="AB12" s="134" t="e">
        <f>'C завтраками| Bed and breakfast'!#REF!-1400</f>
        <v>#REF!</v>
      </c>
      <c r="AC12" s="134" t="e">
        <f>'C завтраками| Bed and breakfast'!#REF!-1400</f>
        <v>#REF!</v>
      </c>
      <c r="AD12" s="134" t="e">
        <f>'C завтраками| Bed and breakfast'!#REF!-1400</f>
        <v>#REF!</v>
      </c>
      <c r="AE12" s="134" t="e">
        <f>'C завтраками| Bed and breakfast'!#REF!-1400</f>
        <v>#REF!</v>
      </c>
      <c r="AF12" s="134" t="e">
        <f>'C завтраками| Bed and breakfast'!#REF!-1400</f>
        <v>#REF!</v>
      </c>
      <c r="AG12" s="134" t="e">
        <f>'C завтраками| Bed and breakfast'!#REF!-1400</f>
        <v>#REF!</v>
      </c>
      <c r="AH12" s="134" t="e">
        <f>'C завтраками| Bed and breakfast'!#REF!-1400</f>
        <v>#REF!</v>
      </c>
      <c r="AI12" s="134" t="e">
        <f>'C завтраками| Bed and breakfast'!#REF!-1400</f>
        <v>#REF!</v>
      </c>
      <c r="AJ12" s="134" t="e">
        <f>'C завтраками| Bed and breakfast'!#REF!-1400</f>
        <v>#REF!</v>
      </c>
      <c r="AK12" s="134" t="e">
        <f>'C завтраками| Bed and breakfast'!#REF!-1400</f>
        <v>#REF!</v>
      </c>
      <c r="AL12" s="134" t="e">
        <f>'C завтраками| Bed and breakfast'!#REF!-1400</f>
        <v>#REF!</v>
      </c>
      <c r="AM12" s="134" t="e">
        <f>'C завтраками| Bed and breakfast'!#REF!-1400</f>
        <v>#REF!</v>
      </c>
      <c r="AN12" s="134" t="e">
        <f>'C завтраками| Bed and breakfast'!#REF!-1400</f>
        <v>#REF!</v>
      </c>
      <c r="AO12" s="134" t="e">
        <f>'C завтраками| Bed and breakfast'!#REF!-1400</f>
        <v>#REF!</v>
      </c>
      <c r="AP12" s="134" t="e">
        <f>'C завтраками| Bed and breakfast'!#REF!-1400</f>
        <v>#REF!</v>
      </c>
      <c r="AQ12" s="134" t="e">
        <f>'C завтраками| Bed and breakfast'!#REF!-1400</f>
        <v>#REF!</v>
      </c>
      <c r="AR12" s="134" t="e">
        <f>'C завтраками| Bed and breakfast'!#REF!-1400</f>
        <v>#REF!</v>
      </c>
      <c r="AS12" s="134" t="e">
        <f>'C завтраками| Bed and breakfast'!#REF!-1400</f>
        <v>#REF!</v>
      </c>
      <c r="AT12" s="134" t="e">
        <f>'C завтраками| Bed and breakfast'!#REF!-1400</f>
        <v>#REF!</v>
      </c>
      <c r="AU12" s="134" t="e">
        <f>'C завтраками| Bed and breakfast'!#REF!-1400</f>
        <v>#REF!</v>
      </c>
      <c r="AV12" s="134">
        <f>'C завтраками| Bed and breakfast'!B14-1400</f>
        <v>13500</v>
      </c>
      <c r="AW12" s="134">
        <f>'C завтраками| Bed and breakfast'!C14-1400</f>
        <v>9700</v>
      </c>
      <c r="AX12" s="134">
        <f>'C завтраками| Bed and breakfast'!D14-1400</f>
        <v>9700</v>
      </c>
      <c r="AY12" s="134">
        <f>'C завтраками| Bed and breakfast'!E14-1400</f>
        <v>9300</v>
      </c>
      <c r="AZ12" s="134">
        <f>'C завтраками| Bed and breakfast'!F14-1400</f>
        <v>10100</v>
      </c>
      <c r="BA12" s="134">
        <f>'C завтраками| Bed and breakfast'!G14-1400</f>
        <v>10100</v>
      </c>
      <c r="BB12" s="134">
        <f>'C завтраками| Bed and breakfast'!H14-1400</f>
        <v>10100</v>
      </c>
      <c r="BC12" s="134">
        <f>'C завтраками| Bed and breakfast'!I14-1400</f>
        <v>10100</v>
      </c>
      <c r="BD12" s="134">
        <f>'C завтраками| Bed and breakfast'!J14-1400</f>
        <v>10100</v>
      </c>
      <c r="BE12" s="134">
        <f>'C завтраками| Bed and breakfast'!K14-1400</f>
        <v>11700</v>
      </c>
      <c r="BF12" s="134">
        <f>'C завтраками| Bed and breakfast'!L14-1400</f>
        <v>11500</v>
      </c>
      <c r="BG12" s="134">
        <f>'C завтраками| Bed and breakfast'!M14-1400</f>
        <v>9300</v>
      </c>
      <c r="BH12" s="134">
        <f>'C завтраками| Bed and breakfast'!N14-1400</f>
        <v>10100</v>
      </c>
      <c r="BI12" s="134">
        <f>'C завтраками| Bed and breakfast'!O14-1400</f>
        <v>10100</v>
      </c>
      <c r="BJ12" s="134">
        <f>'C завтраками| Bed and breakfast'!P14-1400</f>
        <v>10100</v>
      </c>
      <c r="BK12" s="134">
        <f>'C завтраками| Bed and breakfast'!Q14-1400</f>
        <v>10100</v>
      </c>
      <c r="BL12" s="134">
        <f>'C завтраками| Bed and breakfast'!R14-1400</f>
        <v>10100</v>
      </c>
      <c r="BM12" s="134">
        <f>'C завтраками| Bed and breakfast'!S14-1400</f>
        <v>10100</v>
      </c>
      <c r="BN12" s="134">
        <f>'C завтраками| Bed and breakfast'!T14-1400</f>
        <v>10100</v>
      </c>
      <c r="BO12" s="134">
        <f>'C завтраками| Bed and breakfast'!U14-1400</f>
        <v>10100</v>
      </c>
      <c r="BP12" s="134">
        <f>'C завтраками| Bed and breakfast'!V14-1400</f>
        <v>10100</v>
      </c>
      <c r="BQ12" s="134">
        <f>'C завтраками| Bed and breakfast'!W14-1400</f>
        <v>9100</v>
      </c>
      <c r="BR12" s="134">
        <f>'C завтраками| Bed and breakfast'!X14-1400</f>
        <v>9100</v>
      </c>
      <c r="BS12" s="134">
        <f>'C завтраками| Bed and breakfast'!Y14-1400</f>
        <v>10100</v>
      </c>
      <c r="BT12" s="134">
        <f>'C завтраками| Bed and breakfast'!Z14-1400</f>
        <v>9100</v>
      </c>
      <c r="BU12" s="134">
        <f>'C завтраками| Bed and breakfast'!AA14-1400</f>
        <v>9100</v>
      </c>
      <c r="BV12" s="134">
        <f>'C завтраками| Bed and breakfast'!AB14-1400</f>
        <v>11100</v>
      </c>
      <c r="BW12" s="134">
        <f>'C завтраками| Bed and breakfast'!AC14-1400</f>
        <v>9100</v>
      </c>
      <c r="BX12" s="134">
        <f>'C завтраками| Bed and breakfast'!AD14-1400</f>
        <v>9100</v>
      </c>
      <c r="BY12" s="134">
        <f>'C завтраками| Bed and breakfast'!AE14-1400</f>
        <v>9100</v>
      </c>
      <c r="BZ12" s="134">
        <f>'C завтраками| Bed and breakfast'!AF14-1400</f>
        <v>9300</v>
      </c>
      <c r="CA12" s="134">
        <f>'C завтраками| Bed and breakfast'!AG14-1400</f>
        <v>9100</v>
      </c>
      <c r="CB12" s="134">
        <f>'C завтраками| Bed and breakfast'!AH14-1400</f>
        <v>9300</v>
      </c>
      <c r="CC12" s="134">
        <f>'C завтраками| Bed and breakfast'!AI14-1400</f>
        <v>9100</v>
      </c>
      <c r="CD12" s="134">
        <f>'C завтраками| Bed and breakfast'!AJ14-1400</f>
        <v>9300</v>
      </c>
      <c r="CE12" s="134">
        <f>'C завтраками| Bed and breakfast'!AK14-1400</f>
        <v>9100</v>
      </c>
      <c r="CF12" s="134">
        <f>'C завтраками| Bed and breakfast'!AL14-1400</f>
        <v>9100</v>
      </c>
      <c r="CG12" s="134">
        <f>'C завтраками| Bed and breakfast'!AM14-1400</f>
        <v>8700</v>
      </c>
      <c r="CH12" s="134">
        <f>'C завтраками| Bed and breakfast'!AN14-1400</f>
        <v>7500</v>
      </c>
      <c r="CI12" s="134">
        <f>'C завтраками| Bed and breakfast'!AO14-1400</f>
        <v>7700</v>
      </c>
      <c r="CJ12" s="134">
        <f>'C завтраками| Bed and breakfast'!AP14-1400</f>
        <v>7500</v>
      </c>
      <c r="CK12" s="134">
        <f>'C завтраками| Bed and breakfast'!AQ14-1400</f>
        <v>7700</v>
      </c>
      <c r="CL12" s="134">
        <f>'C завтраками| Bed and breakfast'!AR14-1400</f>
        <v>7500</v>
      </c>
      <c r="CM12" s="134">
        <f>'C завтраками| Bed and breakfast'!AS14-1400</f>
        <v>7700</v>
      </c>
      <c r="CN12" s="134">
        <f>'C завтраками| Bed and breakfast'!AT14-1400</f>
        <v>7500</v>
      </c>
      <c r="CO12" s="134">
        <f>'C завтраками| Bed and breakfast'!AU14-1400</f>
        <v>7700</v>
      </c>
      <c r="CP12" s="134">
        <f>'C завтраками| Bed and breakfast'!AV14-1400</f>
        <v>7500</v>
      </c>
      <c r="CQ12" s="134">
        <f>'C завтраками| Bed and breakfast'!AW14-1400</f>
        <v>7500</v>
      </c>
      <c r="CR12" s="134">
        <f>'C завтраками| Bed and breakfast'!AX14-1400</f>
        <v>7700</v>
      </c>
      <c r="CS12" s="134">
        <f>'C завтраками| Bed and breakfast'!AY14-1400</f>
        <v>9100</v>
      </c>
      <c r="CT12" s="134">
        <f>'C завтраками| Bed and breakfast'!AZ14-1400</f>
        <v>9300</v>
      </c>
      <c r="CU12" s="134">
        <f>'C завтраками| Bed and breakfast'!BA14-1400</f>
        <v>9100</v>
      </c>
    </row>
    <row r="13" spans="1:99"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row>
    <row r="14" spans="1:99" s="133" customFormat="1"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breakfast'!#REF!-1400</f>
        <v>#REF!</v>
      </c>
      <c r="G14" s="134" t="e">
        <f>'C завтраками| Bed and breakfast'!#REF!-1400</f>
        <v>#REF!</v>
      </c>
      <c r="H14" s="134" t="e">
        <f>'C завтраками| Bed and breakfast'!#REF!-1400</f>
        <v>#REF!</v>
      </c>
      <c r="I14" s="134" t="e">
        <f>'C завтраками| Bed and breakfast'!#REF!-1400</f>
        <v>#REF!</v>
      </c>
      <c r="J14" s="134" t="e">
        <f>'C завтраками| Bed and breakfast'!#REF!-1400</f>
        <v>#REF!</v>
      </c>
      <c r="K14" s="134" t="e">
        <f>'C завтраками| Bed and breakfast'!#REF!-1400</f>
        <v>#REF!</v>
      </c>
      <c r="L14" s="134" t="e">
        <f>'C завтраками| Bed and breakfast'!#REF!-1400</f>
        <v>#REF!</v>
      </c>
      <c r="M14" s="134" t="e">
        <f>'C завтраками| Bed and breakfast'!#REF!-1400</f>
        <v>#REF!</v>
      </c>
      <c r="N14" s="134" t="e">
        <f>'C завтраками| Bed and breakfast'!#REF!-1400</f>
        <v>#REF!</v>
      </c>
      <c r="O14" s="134" t="e">
        <f>'C завтраками| Bed and breakfast'!#REF!-1400</f>
        <v>#REF!</v>
      </c>
      <c r="P14" s="134" t="e">
        <f>'C завтраками| Bed and breakfast'!#REF!-1400</f>
        <v>#REF!</v>
      </c>
      <c r="Q14" s="134" t="e">
        <f>'C завтраками| Bed and breakfast'!#REF!-1400</f>
        <v>#REF!</v>
      </c>
      <c r="R14" s="134" t="e">
        <f>'C завтраками| Bed and breakfast'!#REF!-1400</f>
        <v>#REF!</v>
      </c>
      <c r="S14" s="134" t="e">
        <f>'C завтраками| Bed and breakfast'!#REF!-1400</f>
        <v>#REF!</v>
      </c>
      <c r="T14" s="134" t="e">
        <f>'C завтраками| Bed and breakfast'!#REF!-1400</f>
        <v>#REF!</v>
      </c>
      <c r="U14" s="134" t="e">
        <f>'C завтраками| Bed and breakfast'!#REF!-1400</f>
        <v>#REF!</v>
      </c>
      <c r="V14" s="134" t="e">
        <f>'C завтраками| Bed and breakfast'!#REF!-1400</f>
        <v>#REF!</v>
      </c>
      <c r="W14" s="134" t="e">
        <f>'C завтраками| Bed and breakfast'!#REF!-1400</f>
        <v>#REF!</v>
      </c>
      <c r="X14" s="134" t="e">
        <f>'C завтраками| Bed and breakfast'!#REF!-1400</f>
        <v>#REF!</v>
      </c>
      <c r="Y14" s="134" t="e">
        <f>'C завтраками| Bed and breakfast'!#REF!-1400</f>
        <v>#REF!</v>
      </c>
      <c r="Z14" s="134" t="e">
        <f>'C завтраками| Bed and breakfast'!#REF!-1400</f>
        <v>#REF!</v>
      </c>
      <c r="AA14" s="134" t="e">
        <f>'C завтраками| Bed and breakfast'!#REF!-1400</f>
        <v>#REF!</v>
      </c>
      <c r="AB14" s="134" t="e">
        <f>'C завтраками| Bed and breakfast'!#REF!-1400</f>
        <v>#REF!</v>
      </c>
      <c r="AC14" s="134" t="e">
        <f>'C завтраками| Bed and breakfast'!#REF!-1400</f>
        <v>#REF!</v>
      </c>
      <c r="AD14" s="134" t="e">
        <f>'C завтраками| Bed and breakfast'!#REF!-1400</f>
        <v>#REF!</v>
      </c>
      <c r="AE14" s="134" t="e">
        <f>'C завтраками| Bed and breakfast'!#REF!-1400</f>
        <v>#REF!</v>
      </c>
      <c r="AF14" s="134" t="e">
        <f>'C завтраками| Bed and breakfast'!#REF!-1400</f>
        <v>#REF!</v>
      </c>
      <c r="AG14" s="134" t="e">
        <f>'C завтраками| Bed and breakfast'!#REF!-1400</f>
        <v>#REF!</v>
      </c>
      <c r="AH14" s="134" t="e">
        <f>'C завтраками| Bed and breakfast'!#REF!-1400</f>
        <v>#REF!</v>
      </c>
      <c r="AI14" s="134" t="e">
        <f>'C завтраками| Bed and breakfast'!#REF!-1400</f>
        <v>#REF!</v>
      </c>
      <c r="AJ14" s="134" t="e">
        <f>'C завтраками| Bed and breakfast'!#REF!-1400</f>
        <v>#REF!</v>
      </c>
      <c r="AK14" s="134" t="e">
        <f>'C завтраками| Bed and breakfast'!#REF!-1400</f>
        <v>#REF!</v>
      </c>
      <c r="AL14" s="134" t="e">
        <f>'C завтраками| Bed and breakfast'!#REF!-1400</f>
        <v>#REF!</v>
      </c>
      <c r="AM14" s="134" t="e">
        <f>'C завтраками| Bed and breakfast'!#REF!-1400</f>
        <v>#REF!</v>
      </c>
      <c r="AN14" s="134" t="e">
        <f>'C завтраками| Bed and breakfast'!#REF!-1400</f>
        <v>#REF!</v>
      </c>
      <c r="AO14" s="134" t="e">
        <f>'C завтраками| Bed and breakfast'!#REF!-1400</f>
        <v>#REF!</v>
      </c>
      <c r="AP14" s="134" t="e">
        <f>'C завтраками| Bed and breakfast'!#REF!-1400</f>
        <v>#REF!</v>
      </c>
      <c r="AQ14" s="134" t="e">
        <f>'C завтраками| Bed and breakfast'!#REF!-1400</f>
        <v>#REF!</v>
      </c>
      <c r="AR14" s="134" t="e">
        <f>'C завтраками| Bed and breakfast'!#REF!-1400</f>
        <v>#REF!</v>
      </c>
      <c r="AS14" s="134" t="e">
        <f>'C завтраками| Bed and breakfast'!#REF!-1400</f>
        <v>#REF!</v>
      </c>
      <c r="AT14" s="134" t="e">
        <f>'C завтраками| Bed and breakfast'!#REF!-1400</f>
        <v>#REF!</v>
      </c>
      <c r="AU14" s="134" t="e">
        <f>'C завтраками| Bed and breakfast'!#REF!-1400</f>
        <v>#REF!</v>
      </c>
      <c r="AV14" s="134">
        <f>'C завтраками| Bed and breakfast'!B17-1400</f>
        <v>14500</v>
      </c>
      <c r="AW14" s="134">
        <f>'C завтраками| Bed and breakfast'!C17-1400</f>
        <v>10700</v>
      </c>
      <c r="AX14" s="134">
        <f>'C завтраками| Bed and breakfast'!D17-1400</f>
        <v>10700</v>
      </c>
      <c r="AY14" s="134">
        <f>'C завтраками| Bed and breakfast'!E17-1400</f>
        <v>10300</v>
      </c>
      <c r="AZ14" s="134">
        <f>'C завтраками| Bed and breakfast'!F17-1400</f>
        <v>11100</v>
      </c>
      <c r="BA14" s="134">
        <f>'C завтраками| Bed and breakfast'!G17-1400</f>
        <v>11100</v>
      </c>
      <c r="BB14" s="134">
        <f>'C завтраками| Bed and breakfast'!H17-1400</f>
        <v>11100</v>
      </c>
      <c r="BC14" s="134">
        <f>'C завтраками| Bed and breakfast'!I17-1400</f>
        <v>11100</v>
      </c>
      <c r="BD14" s="134">
        <f>'C завтраками| Bed and breakfast'!J17-1400</f>
        <v>11100</v>
      </c>
      <c r="BE14" s="134">
        <f>'C завтраками| Bed and breakfast'!K17-1400</f>
        <v>12700</v>
      </c>
      <c r="BF14" s="134">
        <f>'C завтраками| Bed and breakfast'!L17-1400</f>
        <v>12500</v>
      </c>
      <c r="BG14" s="134">
        <f>'C завтраками| Bed and breakfast'!M17-1400</f>
        <v>10300</v>
      </c>
      <c r="BH14" s="134">
        <f>'C завтраками| Bed and breakfast'!N17-1400</f>
        <v>11100</v>
      </c>
      <c r="BI14" s="134">
        <f>'C завтраками| Bed and breakfast'!O17-1400</f>
        <v>11100</v>
      </c>
      <c r="BJ14" s="134">
        <f>'C завтраками| Bed and breakfast'!P17-1400</f>
        <v>11100</v>
      </c>
      <c r="BK14" s="134">
        <f>'C завтраками| Bed and breakfast'!Q17-1400</f>
        <v>11100</v>
      </c>
      <c r="BL14" s="134">
        <f>'C завтраками| Bed and breakfast'!R17-1400</f>
        <v>11100</v>
      </c>
      <c r="BM14" s="134">
        <f>'C завтраками| Bed and breakfast'!S17-1400</f>
        <v>11100</v>
      </c>
      <c r="BN14" s="134">
        <f>'C завтраками| Bed and breakfast'!T17-1400</f>
        <v>11100</v>
      </c>
      <c r="BO14" s="134">
        <f>'C завтраками| Bed and breakfast'!U17-1400</f>
        <v>11100</v>
      </c>
      <c r="BP14" s="134">
        <f>'C завтраками| Bed and breakfast'!V17-1400</f>
        <v>11100</v>
      </c>
      <c r="BQ14" s="134">
        <f>'C завтраками| Bed and breakfast'!W17-1400</f>
        <v>10100</v>
      </c>
      <c r="BR14" s="134">
        <f>'C завтраками| Bed and breakfast'!X17-1400</f>
        <v>10100</v>
      </c>
      <c r="BS14" s="134">
        <f>'C завтраками| Bed and breakfast'!Y17-1400</f>
        <v>11100</v>
      </c>
      <c r="BT14" s="134">
        <f>'C завтраками| Bed and breakfast'!Z17-1400</f>
        <v>10100</v>
      </c>
      <c r="BU14" s="134">
        <f>'C завтраками| Bed and breakfast'!AA17-1400</f>
        <v>10100</v>
      </c>
      <c r="BV14" s="134">
        <f>'C завтраками| Bed and breakfast'!AB17-1400</f>
        <v>12100</v>
      </c>
      <c r="BW14" s="134">
        <f>'C завтраками| Bed and breakfast'!AC17-1400</f>
        <v>10100</v>
      </c>
      <c r="BX14" s="134">
        <f>'C завтраками| Bed and breakfast'!AD17-1400</f>
        <v>10100</v>
      </c>
      <c r="BY14" s="134">
        <f>'C завтраками| Bed and breakfast'!AE17-1400</f>
        <v>10100</v>
      </c>
      <c r="BZ14" s="134">
        <f>'C завтраками| Bed and breakfast'!AF17-1400</f>
        <v>10300</v>
      </c>
      <c r="CA14" s="134">
        <f>'C завтраками| Bed and breakfast'!AG17-1400</f>
        <v>10100</v>
      </c>
      <c r="CB14" s="134">
        <f>'C завтраками| Bed and breakfast'!AH17-1400</f>
        <v>10300</v>
      </c>
      <c r="CC14" s="134">
        <f>'C завтраками| Bed and breakfast'!AI17-1400</f>
        <v>10100</v>
      </c>
      <c r="CD14" s="134">
        <f>'C завтраками| Bed and breakfast'!AJ17-1400</f>
        <v>10300</v>
      </c>
      <c r="CE14" s="134">
        <f>'C завтраками| Bed and breakfast'!AK17-1400</f>
        <v>10100</v>
      </c>
      <c r="CF14" s="134">
        <f>'C завтраками| Bed and breakfast'!AL17-1400</f>
        <v>10100</v>
      </c>
      <c r="CG14" s="134">
        <f>'C завтраками| Bed and breakfast'!AM17-1400</f>
        <v>9700</v>
      </c>
      <c r="CH14" s="134">
        <f>'C завтраками| Bed and breakfast'!AN17-1400</f>
        <v>8500</v>
      </c>
      <c r="CI14" s="134">
        <f>'C завтраками| Bed and breakfast'!AO17-1400</f>
        <v>8700</v>
      </c>
      <c r="CJ14" s="134">
        <f>'C завтраками| Bed and breakfast'!AP17-1400</f>
        <v>8500</v>
      </c>
      <c r="CK14" s="134">
        <f>'C завтраками| Bed and breakfast'!AQ17-1400</f>
        <v>8700</v>
      </c>
      <c r="CL14" s="134">
        <f>'C завтраками| Bed and breakfast'!AR17-1400</f>
        <v>8500</v>
      </c>
      <c r="CM14" s="134">
        <f>'C завтраками| Bed and breakfast'!AS17-1400</f>
        <v>8700</v>
      </c>
      <c r="CN14" s="134">
        <f>'C завтраками| Bed and breakfast'!AT17-1400</f>
        <v>8500</v>
      </c>
      <c r="CO14" s="134">
        <f>'C завтраками| Bed and breakfast'!AU17-1400</f>
        <v>8700</v>
      </c>
      <c r="CP14" s="134">
        <f>'C завтраками| Bed and breakfast'!AV17-1400</f>
        <v>8500</v>
      </c>
      <c r="CQ14" s="134">
        <f>'C завтраками| Bed and breakfast'!AW17-1400</f>
        <v>8500</v>
      </c>
      <c r="CR14" s="134">
        <f>'C завтраками| Bed and breakfast'!AX17-1400</f>
        <v>8700</v>
      </c>
      <c r="CS14" s="134">
        <f>'C завтраками| Bed and breakfast'!AY17-1400</f>
        <v>10100</v>
      </c>
      <c r="CT14" s="134">
        <f>'C завтраками| Bed and breakfast'!AZ17-1400</f>
        <v>10300</v>
      </c>
      <c r="CU14" s="134">
        <f>'C завтраками| Bed and breakfast'!BA17-1400</f>
        <v>10100</v>
      </c>
    </row>
    <row r="15" spans="1:99"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row>
    <row r="16" spans="1:99" s="133" customFormat="1"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breakfast'!#REF!-1400</f>
        <v>#REF!</v>
      </c>
      <c r="G16" s="134" t="e">
        <f>'C завтраками| Bed and breakfast'!#REF!-1400</f>
        <v>#REF!</v>
      </c>
      <c r="H16" s="134" t="e">
        <f>'C завтраками| Bed and breakfast'!#REF!-1400</f>
        <v>#REF!</v>
      </c>
      <c r="I16" s="134" t="e">
        <f>'C завтраками| Bed and breakfast'!#REF!-1400</f>
        <v>#REF!</v>
      </c>
      <c r="J16" s="134" t="e">
        <f>'C завтраками| Bed and breakfast'!#REF!-1400</f>
        <v>#REF!</v>
      </c>
      <c r="K16" s="134" t="e">
        <f>'C завтраками| Bed and breakfast'!#REF!-1400</f>
        <v>#REF!</v>
      </c>
      <c r="L16" s="134" t="e">
        <f>'C завтраками| Bed and breakfast'!#REF!-1400</f>
        <v>#REF!</v>
      </c>
      <c r="M16" s="134" t="e">
        <f>'C завтраками| Bed and breakfast'!#REF!-1400</f>
        <v>#REF!</v>
      </c>
      <c r="N16" s="134" t="e">
        <f>'C завтраками| Bed and breakfast'!#REF!-1400</f>
        <v>#REF!</v>
      </c>
      <c r="O16" s="134" t="e">
        <f>'C завтраками| Bed and breakfast'!#REF!-1400</f>
        <v>#REF!</v>
      </c>
      <c r="P16" s="134" t="e">
        <f>'C завтраками| Bed and breakfast'!#REF!-1400</f>
        <v>#REF!</v>
      </c>
      <c r="Q16" s="134" t="e">
        <f>'C завтраками| Bed and breakfast'!#REF!-1400</f>
        <v>#REF!</v>
      </c>
      <c r="R16" s="134" t="e">
        <f>'C завтраками| Bed and breakfast'!#REF!-1400</f>
        <v>#REF!</v>
      </c>
      <c r="S16" s="134" t="e">
        <f>'C завтраками| Bed and breakfast'!#REF!-1400</f>
        <v>#REF!</v>
      </c>
      <c r="T16" s="134" t="e">
        <f>'C завтраками| Bed and breakfast'!#REF!-1400</f>
        <v>#REF!</v>
      </c>
      <c r="U16" s="134" t="e">
        <f>'C завтраками| Bed and breakfast'!#REF!-1400</f>
        <v>#REF!</v>
      </c>
      <c r="V16" s="134" t="e">
        <f>'C завтраками| Bed and breakfast'!#REF!-1400</f>
        <v>#REF!</v>
      </c>
      <c r="W16" s="134" t="e">
        <f>'C завтраками| Bed and breakfast'!#REF!-1400</f>
        <v>#REF!</v>
      </c>
      <c r="X16" s="134" t="e">
        <f>'C завтраками| Bed and breakfast'!#REF!-1400</f>
        <v>#REF!</v>
      </c>
      <c r="Y16" s="134" t="e">
        <f>'C завтраками| Bed and breakfast'!#REF!-1400</f>
        <v>#REF!</v>
      </c>
      <c r="Z16" s="134" t="e">
        <f>'C завтраками| Bed and breakfast'!#REF!-1400</f>
        <v>#REF!</v>
      </c>
      <c r="AA16" s="134" t="e">
        <f>'C завтраками| Bed and breakfast'!#REF!-1400</f>
        <v>#REF!</v>
      </c>
      <c r="AB16" s="134" t="e">
        <f>'C завтраками| Bed and breakfast'!#REF!-1400</f>
        <v>#REF!</v>
      </c>
      <c r="AC16" s="134" t="e">
        <f>'C завтраками| Bed and breakfast'!#REF!-1400</f>
        <v>#REF!</v>
      </c>
      <c r="AD16" s="134" t="e">
        <f>'C завтраками| Bed and breakfast'!#REF!-1400</f>
        <v>#REF!</v>
      </c>
      <c r="AE16" s="134" t="e">
        <f>'C завтраками| Bed and breakfast'!#REF!-1400</f>
        <v>#REF!</v>
      </c>
      <c r="AF16" s="134" t="e">
        <f>'C завтраками| Bed and breakfast'!#REF!-1400</f>
        <v>#REF!</v>
      </c>
      <c r="AG16" s="134" t="e">
        <f>'C завтраками| Bed and breakfast'!#REF!-1400</f>
        <v>#REF!</v>
      </c>
      <c r="AH16" s="134" t="e">
        <f>'C завтраками| Bed and breakfast'!#REF!-1400</f>
        <v>#REF!</v>
      </c>
      <c r="AI16" s="134" t="e">
        <f>'C завтраками| Bed and breakfast'!#REF!-1400</f>
        <v>#REF!</v>
      </c>
      <c r="AJ16" s="134" t="e">
        <f>'C завтраками| Bed and breakfast'!#REF!-1400</f>
        <v>#REF!</v>
      </c>
      <c r="AK16" s="134" t="e">
        <f>'C завтраками| Bed and breakfast'!#REF!-1400</f>
        <v>#REF!</v>
      </c>
      <c r="AL16" s="134" t="e">
        <f>'C завтраками| Bed and breakfast'!#REF!-1400</f>
        <v>#REF!</v>
      </c>
      <c r="AM16" s="134" t="e">
        <f>'C завтраками| Bed and breakfast'!#REF!-1400</f>
        <v>#REF!</v>
      </c>
      <c r="AN16" s="134" t="e">
        <f>'C завтраками| Bed and breakfast'!#REF!-1400</f>
        <v>#REF!</v>
      </c>
      <c r="AO16" s="134" t="e">
        <f>'C завтраками| Bed and breakfast'!#REF!-1400</f>
        <v>#REF!</v>
      </c>
      <c r="AP16" s="134" t="e">
        <f>'C завтраками| Bed and breakfast'!#REF!-1400</f>
        <v>#REF!</v>
      </c>
      <c r="AQ16" s="134" t="e">
        <f>'C завтраками| Bed and breakfast'!#REF!-1400</f>
        <v>#REF!</v>
      </c>
      <c r="AR16" s="134" t="e">
        <f>'C завтраками| Bed and breakfast'!#REF!-1400</f>
        <v>#REF!</v>
      </c>
      <c r="AS16" s="134" t="e">
        <f>'C завтраками| Bed and breakfast'!#REF!-1400</f>
        <v>#REF!</v>
      </c>
      <c r="AT16" s="134" t="e">
        <f>'C завтраками| Bed and breakfast'!#REF!-1400</f>
        <v>#REF!</v>
      </c>
      <c r="AU16" s="134" t="e">
        <f>'C завтраками| Bed and breakfast'!#REF!-1400</f>
        <v>#REF!</v>
      </c>
      <c r="AV16" s="134">
        <f>'C завтраками| Bed and breakfast'!B20-1400</f>
        <v>17100</v>
      </c>
      <c r="AW16" s="134">
        <f>'C завтраками| Bed and breakfast'!C20-1400</f>
        <v>12200</v>
      </c>
      <c r="AX16" s="134">
        <f>'C завтраками| Bed and breakfast'!D20-1400</f>
        <v>12200</v>
      </c>
      <c r="AY16" s="134">
        <f>'C завтраками| Bed and breakfast'!E20-1400</f>
        <v>11800</v>
      </c>
      <c r="AZ16" s="134">
        <f>'C завтраками| Bed and breakfast'!F20-1400</f>
        <v>12600</v>
      </c>
      <c r="BA16" s="134">
        <f>'C завтраками| Bed and breakfast'!G20-1400</f>
        <v>12600</v>
      </c>
      <c r="BB16" s="134">
        <f>'C завтраками| Bed and breakfast'!H20-1400</f>
        <v>12600</v>
      </c>
      <c r="BC16" s="134">
        <f>'C завтраками| Bed and breakfast'!I20-1400</f>
        <v>12600</v>
      </c>
      <c r="BD16" s="134">
        <f>'C завтраками| Bed and breakfast'!J20-1400</f>
        <v>12600</v>
      </c>
      <c r="BE16" s="134">
        <f>'C завтраками| Bed and breakfast'!K20-1400</f>
        <v>14200</v>
      </c>
      <c r="BF16" s="134">
        <f>'C завтраками| Bed and breakfast'!L20-1400</f>
        <v>14000</v>
      </c>
      <c r="BG16" s="134">
        <f>'C завтраками| Bed and breakfast'!M20-1400</f>
        <v>11800</v>
      </c>
      <c r="BH16" s="134">
        <f>'C завтраками| Bed and breakfast'!N20-1400</f>
        <v>12600</v>
      </c>
      <c r="BI16" s="134">
        <f>'C завтраками| Bed and breakfast'!O20-1400</f>
        <v>12600</v>
      </c>
      <c r="BJ16" s="134">
        <f>'C завтраками| Bed and breakfast'!P20-1400</f>
        <v>12600</v>
      </c>
      <c r="BK16" s="134">
        <f>'C завтраками| Bed and breakfast'!Q20-1400</f>
        <v>12600</v>
      </c>
      <c r="BL16" s="134">
        <f>'C завтраками| Bed and breakfast'!R20-1400</f>
        <v>12600</v>
      </c>
      <c r="BM16" s="134">
        <f>'C завтраками| Bed and breakfast'!S20-1400</f>
        <v>12600</v>
      </c>
      <c r="BN16" s="134">
        <f>'C завтраками| Bed and breakfast'!T20-1400</f>
        <v>12600</v>
      </c>
      <c r="BO16" s="134">
        <f>'C завтраками| Bed and breakfast'!U20-1400</f>
        <v>12600</v>
      </c>
      <c r="BP16" s="134">
        <f>'C завтраками| Bed and breakfast'!V20-1400</f>
        <v>12600</v>
      </c>
      <c r="BQ16" s="134">
        <f>'C завтраками| Bed and breakfast'!W20-1400</f>
        <v>11600</v>
      </c>
      <c r="BR16" s="134">
        <f>'C завтраками| Bed and breakfast'!X20-1400</f>
        <v>11600</v>
      </c>
      <c r="BS16" s="134">
        <f>'C завтраками| Bed and breakfast'!Y20-1400</f>
        <v>12600</v>
      </c>
      <c r="BT16" s="134">
        <f>'C завтраками| Bed and breakfast'!Z20-1400</f>
        <v>11600</v>
      </c>
      <c r="BU16" s="134">
        <f>'C завтраками| Bed and breakfast'!AA20-1400</f>
        <v>11600</v>
      </c>
      <c r="BV16" s="134">
        <f>'C завтраками| Bed and breakfast'!AB20-1400</f>
        <v>13600</v>
      </c>
      <c r="BW16" s="134">
        <f>'C завтраками| Bed and breakfast'!AC20-1400</f>
        <v>11600</v>
      </c>
      <c r="BX16" s="134">
        <f>'C завтраками| Bed and breakfast'!AD20-1400</f>
        <v>11600</v>
      </c>
      <c r="BY16" s="134">
        <f>'C завтраками| Bed and breakfast'!AE20-1400</f>
        <v>11600</v>
      </c>
      <c r="BZ16" s="134">
        <f>'C завтраками| Bed and breakfast'!AF20-1400</f>
        <v>11800</v>
      </c>
      <c r="CA16" s="134">
        <f>'C завтраками| Bed and breakfast'!AG20-1400</f>
        <v>11600</v>
      </c>
      <c r="CB16" s="134">
        <f>'C завтраками| Bed and breakfast'!AH20-1400</f>
        <v>11800</v>
      </c>
      <c r="CC16" s="134">
        <f>'C завтраками| Bed and breakfast'!AI20-1400</f>
        <v>11600</v>
      </c>
      <c r="CD16" s="134">
        <f>'C завтраками| Bed and breakfast'!AJ20-1400</f>
        <v>11800</v>
      </c>
      <c r="CE16" s="134">
        <f>'C завтраками| Bed and breakfast'!AK20-1400</f>
        <v>11600</v>
      </c>
      <c r="CF16" s="134">
        <f>'C завтраками| Bed and breakfast'!AL20-1400</f>
        <v>11600</v>
      </c>
      <c r="CG16" s="134">
        <f>'C завтраками| Bed and breakfast'!AM20-1400</f>
        <v>11200</v>
      </c>
      <c r="CH16" s="134">
        <f>'C завтраками| Bed and breakfast'!AN20-1400</f>
        <v>10000</v>
      </c>
      <c r="CI16" s="134">
        <f>'C завтраками| Bed and breakfast'!AO20-1400</f>
        <v>10200</v>
      </c>
      <c r="CJ16" s="134">
        <f>'C завтраками| Bed and breakfast'!AP20-1400</f>
        <v>10000</v>
      </c>
      <c r="CK16" s="134">
        <f>'C завтраками| Bed and breakfast'!AQ20-1400</f>
        <v>10200</v>
      </c>
      <c r="CL16" s="134">
        <f>'C завтраками| Bed and breakfast'!AR20-1400</f>
        <v>10000</v>
      </c>
      <c r="CM16" s="134">
        <f>'C завтраками| Bed and breakfast'!AS20-1400</f>
        <v>10200</v>
      </c>
      <c r="CN16" s="134">
        <f>'C завтраками| Bed and breakfast'!AT20-1400</f>
        <v>10000</v>
      </c>
      <c r="CO16" s="134">
        <f>'C завтраками| Bed and breakfast'!AU20-1400</f>
        <v>10200</v>
      </c>
      <c r="CP16" s="134">
        <f>'C завтраками| Bed and breakfast'!AV20-1400</f>
        <v>10000</v>
      </c>
      <c r="CQ16" s="134">
        <f>'C завтраками| Bed and breakfast'!AW20-1400</f>
        <v>10000</v>
      </c>
      <c r="CR16" s="134">
        <f>'C завтраками| Bed and breakfast'!AX20-1400</f>
        <v>10200</v>
      </c>
      <c r="CS16" s="134">
        <f>'C завтраками| Bed and breakfast'!AY20-1400</f>
        <v>11600</v>
      </c>
      <c r="CT16" s="134">
        <f>'C завтраками| Bed and breakfast'!AZ20-1400</f>
        <v>11800</v>
      </c>
      <c r="CU16" s="134">
        <f>'C завтраками| Bed and breakfast'!BA20-1400</f>
        <v>11600</v>
      </c>
    </row>
    <row r="17" spans="1:99"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row>
    <row r="18" spans="1:99"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row>
    <row r="19" spans="1:99" s="133" customFormat="1" ht="23.25" customHeight="1" x14ac:dyDescent="0.2">
      <c r="A19" s="16"/>
      <c r="B19" s="129" t="e">
        <f t="shared" ref="B19" si="0">B5</f>
        <v>#REF!</v>
      </c>
      <c r="C19" s="129" t="e">
        <f t="shared" ref="C19:E19" si="1">C5</f>
        <v>#REF!</v>
      </c>
      <c r="D19" s="129" t="e">
        <f t="shared" si="1"/>
        <v>#REF!</v>
      </c>
      <c r="E19" s="129" t="e">
        <f t="shared" si="1"/>
        <v>#REF!</v>
      </c>
      <c r="F19" s="129" t="e">
        <f t="shared" ref="F19:AU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t="e">
        <f t="shared" si="2"/>
        <v>#REF!</v>
      </c>
      <c r="W19" s="129" t="e">
        <f t="shared" si="2"/>
        <v>#REF!</v>
      </c>
      <c r="X19" s="129" t="e">
        <f t="shared" si="2"/>
        <v>#REF!</v>
      </c>
      <c r="Y19" s="129" t="e">
        <f t="shared" si="2"/>
        <v>#REF!</v>
      </c>
      <c r="Z19" s="129" t="e">
        <f t="shared" si="2"/>
        <v>#REF!</v>
      </c>
      <c r="AA19" s="129" t="e">
        <f t="shared" si="2"/>
        <v>#REF!</v>
      </c>
      <c r="AB19" s="129" t="e">
        <f t="shared" si="2"/>
        <v>#REF!</v>
      </c>
      <c r="AC19" s="129" t="e">
        <f t="shared" si="2"/>
        <v>#REF!</v>
      </c>
      <c r="AD19" s="129" t="e">
        <f t="shared" si="2"/>
        <v>#REF!</v>
      </c>
      <c r="AE19" s="129" t="e">
        <f t="shared" si="2"/>
        <v>#REF!</v>
      </c>
      <c r="AF19" s="129" t="e">
        <f t="shared" si="2"/>
        <v>#REF!</v>
      </c>
      <c r="AG19" s="129" t="e">
        <f t="shared" si="2"/>
        <v>#REF!</v>
      </c>
      <c r="AH19" s="129" t="e">
        <f t="shared" si="2"/>
        <v>#REF!</v>
      </c>
      <c r="AI19" s="129" t="e">
        <f t="shared" si="2"/>
        <v>#REF!</v>
      </c>
      <c r="AJ19" s="129" t="e">
        <f t="shared" si="2"/>
        <v>#REF!</v>
      </c>
      <c r="AK19" s="129" t="e">
        <f t="shared" si="2"/>
        <v>#REF!</v>
      </c>
      <c r="AL19" s="129" t="e">
        <f t="shared" si="2"/>
        <v>#REF!</v>
      </c>
      <c r="AM19" s="129" t="e">
        <f t="shared" si="2"/>
        <v>#REF!</v>
      </c>
      <c r="AN19" s="129" t="e">
        <f t="shared" si="2"/>
        <v>#REF!</v>
      </c>
      <c r="AO19" s="129" t="e">
        <f t="shared" si="2"/>
        <v>#REF!</v>
      </c>
      <c r="AP19" s="129" t="e">
        <f t="shared" si="2"/>
        <v>#REF!</v>
      </c>
      <c r="AQ19" s="129" t="e">
        <f t="shared" si="2"/>
        <v>#REF!</v>
      </c>
      <c r="AR19" s="129" t="e">
        <f t="shared" si="2"/>
        <v>#REF!</v>
      </c>
      <c r="AS19" s="129" t="e">
        <f t="shared" si="2"/>
        <v>#REF!</v>
      </c>
      <c r="AT19" s="129" t="e">
        <f t="shared" si="2"/>
        <v>#REF!</v>
      </c>
      <c r="AU19" s="129" t="e">
        <f t="shared" si="2"/>
        <v>#REF!</v>
      </c>
      <c r="AV19" s="129">
        <f t="shared" ref="AV19" si="3">AV5</f>
        <v>45847</v>
      </c>
      <c r="AW19" s="129">
        <f t="shared" ref="AW19:CU19" si="4">AW5</f>
        <v>45849</v>
      </c>
      <c r="AX19" s="129">
        <f t="shared" si="4"/>
        <v>45851</v>
      </c>
      <c r="AY19" s="46">
        <f t="shared" si="4"/>
        <v>45852</v>
      </c>
      <c r="AZ19" s="46">
        <f t="shared" si="4"/>
        <v>45854</v>
      </c>
      <c r="BA19" s="46">
        <f t="shared" si="4"/>
        <v>45856</v>
      </c>
      <c r="BB19" s="46">
        <f t="shared" si="4"/>
        <v>45858</v>
      </c>
      <c r="BC19" s="46">
        <f t="shared" si="4"/>
        <v>45860</v>
      </c>
      <c r="BD19" s="46">
        <f t="shared" si="4"/>
        <v>45862</v>
      </c>
      <c r="BE19" s="46">
        <f t="shared" si="4"/>
        <v>45863</v>
      </c>
      <c r="BF19" s="46">
        <f t="shared" si="4"/>
        <v>45865</v>
      </c>
      <c r="BG19" s="46">
        <f t="shared" si="4"/>
        <v>45867</v>
      </c>
      <c r="BH19" s="46">
        <f t="shared" si="4"/>
        <v>45870</v>
      </c>
      <c r="BI19" s="46">
        <f t="shared" si="4"/>
        <v>45872</v>
      </c>
      <c r="BJ19" s="46">
        <f t="shared" si="4"/>
        <v>45877</v>
      </c>
      <c r="BK19" s="46">
        <f t="shared" si="4"/>
        <v>45879</v>
      </c>
      <c r="BL19" s="46">
        <f t="shared" si="4"/>
        <v>45882</v>
      </c>
      <c r="BM19" s="46">
        <f t="shared" si="4"/>
        <v>45884</v>
      </c>
      <c r="BN19" s="46">
        <f t="shared" si="4"/>
        <v>45886</v>
      </c>
      <c r="BO19" s="46">
        <f t="shared" si="4"/>
        <v>45890</v>
      </c>
      <c r="BP19" s="129">
        <f t="shared" si="4"/>
        <v>45891</v>
      </c>
      <c r="BQ19" s="129">
        <f t="shared" si="4"/>
        <v>45893</v>
      </c>
      <c r="BR19" s="129">
        <f t="shared" si="4"/>
        <v>45901</v>
      </c>
      <c r="BS19" s="129">
        <f t="shared" si="4"/>
        <v>45905</v>
      </c>
      <c r="BT19" s="129">
        <f t="shared" si="4"/>
        <v>45907</v>
      </c>
      <c r="BU19" s="129">
        <f t="shared" si="4"/>
        <v>45909</v>
      </c>
      <c r="BV19" s="129">
        <f t="shared" si="4"/>
        <v>45913</v>
      </c>
      <c r="BW19" s="129">
        <f t="shared" si="4"/>
        <v>45926</v>
      </c>
      <c r="BX19" s="129">
        <f t="shared" si="4"/>
        <v>45928</v>
      </c>
      <c r="BY19" s="129">
        <f t="shared" si="4"/>
        <v>45931</v>
      </c>
      <c r="BZ19" s="129">
        <f t="shared" si="4"/>
        <v>45933</v>
      </c>
      <c r="CA19" s="129">
        <f t="shared" si="4"/>
        <v>45935</v>
      </c>
      <c r="CB19" s="129">
        <f t="shared" si="4"/>
        <v>45940</v>
      </c>
      <c r="CC19" s="129">
        <f t="shared" si="4"/>
        <v>45942</v>
      </c>
      <c r="CD19" s="129">
        <f t="shared" si="4"/>
        <v>45947</v>
      </c>
      <c r="CE19" s="129">
        <f t="shared" si="4"/>
        <v>45949</v>
      </c>
      <c r="CF19" s="129">
        <f t="shared" si="4"/>
        <v>45962</v>
      </c>
      <c r="CG19" s="129">
        <f t="shared" si="4"/>
        <v>45965</v>
      </c>
      <c r="CH19" s="129">
        <f t="shared" si="4"/>
        <v>45966</v>
      </c>
      <c r="CI19" s="129">
        <f t="shared" si="4"/>
        <v>45968</v>
      </c>
      <c r="CJ19" s="129">
        <f t="shared" si="4"/>
        <v>45970</v>
      </c>
      <c r="CK19" s="129">
        <f t="shared" si="4"/>
        <v>45975</v>
      </c>
      <c r="CL19" s="129">
        <f t="shared" si="4"/>
        <v>45977</v>
      </c>
      <c r="CM19" s="129">
        <f t="shared" si="4"/>
        <v>45982</v>
      </c>
      <c r="CN19" s="129">
        <f t="shared" si="4"/>
        <v>45984</v>
      </c>
      <c r="CO19" s="129">
        <f t="shared" si="4"/>
        <v>45989</v>
      </c>
      <c r="CP19" s="129">
        <f t="shared" si="4"/>
        <v>45991</v>
      </c>
      <c r="CQ19" s="129">
        <f t="shared" si="4"/>
        <v>45992</v>
      </c>
      <c r="CR19" s="129">
        <f t="shared" si="4"/>
        <v>45996</v>
      </c>
      <c r="CS19" s="129">
        <f t="shared" si="4"/>
        <v>46003</v>
      </c>
      <c r="CT19" s="129">
        <f t="shared" si="4"/>
        <v>46010</v>
      </c>
      <c r="CU19" s="129">
        <f t="shared" si="4"/>
        <v>46012</v>
      </c>
    </row>
    <row r="20" spans="1:99" s="133" customFormat="1" ht="23.25" customHeight="1" x14ac:dyDescent="0.2">
      <c r="A20" s="16"/>
      <c r="B20" s="129" t="e">
        <f t="shared" ref="B20" si="5">B6</f>
        <v>#REF!</v>
      </c>
      <c r="C20" s="129" t="e">
        <f t="shared" ref="C20:E20" si="6">C6</f>
        <v>#REF!</v>
      </c>
      <c r="D20" s="129" t="e">
        <f t="shared" si="6"/>
        <v>#REF!</v>
      </c>
      <c r="E20" s="129" t="e">
        <f t="shared" si="6"/>
        <v>#REF!</v>
      </c>
      <c r="F20" s="129" t="e">
        <f t="shared" ref="F20:AU20" si="7">F6</f>
        <v>#REF!</v>
      </c>
      <c r="G20" s="129" t="e">
        <f t="shared" si="7"/>
        <v>#REF!</v>
      </c>
      <c r="H20" s="129" t="e">
        <f t="shared" si="7"/>
        <v>#REF!</v>
      </c>
      <c r="I20" s="129" t="e">
        <f t="shared" si="7"/>
        <v>#REF!</v>
      </c>
      <c r="J20" s="129" t="e">
        <f t="shared" si="7"/>
        <v>#REF!</v>
      </c>
      <c r="K20" s="129" t="e">
        <f t="shared" si="7"/>
        <v>#REF!</v>
      </c>
      <c r="L20" s="129" t="e">
        <f t="shared" si="7"/>
        <v>#REF!</v>
      </c>
      <c r="M20" s="129" t="e">
        <f t="shared" si="7"/>
        <v>#REF!</v>
      </c>
      <c r="N20" s="129" t="e">
        <f t="shared" si="7"/>
        <v>#REF!</v>
      </c>
      <c r="O20" s="129" t="e">
        <f t="shared" si="7"/>
        <v>#REF!</v>
      </c>
      <c r="P20" s="129" t="e">
        <f t="shared" si="7"/>
        <v>#REF!</v>
      </c>
      <c r="Q20" s="129" t="e">
        <f t="shared" si="7"/>
        <v>#REF!</v>
      </c>
      <c r="R20" s="129" t="e">
        <f t="shared" si="7"/>
        <v>#REF!</v>
      </c>
      <c r="S20" s="129" t="e">
        <f t="shared" si="7"/>
        <v>#REF!</v>
      </c>
      <c r="T20" s="129" t="e">
        <f t="shared" si="7"/>
        <v>#REF!</v>
      </c>
      <c r="U20" s="129" t="e">
        <f t="shared" si="7"/>
        <v>#REF!</v>
      </c>
      <c r="V20" s="129" t="e">
        <f t="shared" si="7"/>
        <v>#REF!</v>
      </c>
      <c r="W20" s="129" t="e">
        <f t="shared" si="7"/>
        <v>#REF!</v>
      </c>
      <c r="X20" s="129" t="e">
        <f t="shared" si="7"/>
        <v>#REF!</v>
      </c>
      <c r="Y20" s="129" t="e">
        <f t="shared" si="7"/>
        <v>#REF!</v>
      </c>
      <c r="Z20" s="129" t="e">
        <f t="shared" si="7"/>
        <v>#REF!</v>
      </c>
      <c r="AA20" s="129" t="e">
        <f t="shared" si="7"/>
        <v>#REF!</v>
      </c>
      <c r="AB20" s="129" t="e">
        <f t="shared" si="7"/>
        <v>#REF!</v>
      </c>
      <c r="AC20" s="129" t="e">
        <f t="shared" si="7"/>
        <v>#REF!</v>
      </c>
      <c r="AD20" s="129" t="e">
        <f t="shared" si="7"/>
        <v>#REF!</v>
      </c>
      <c r="AE20" s="129" t="e">
        <f t="shared" si="7"/>
        <v>#REF!</v>
      </c>
      <c r="AF20" s="129" t="e">
        <f t="shared" si="7"/>
        <v>#REF!</v>
      </c>
      <c r="AG20" s="129" t="e">
        <f t="shared" si="7"/>
        <v>#REF!</v>
      </c>
      <c r="AH20" s="129" t="e">
        <f t="shared" si="7"/>
        <v>#REF!</v>
      </c>
      <c r="AI20" s="129" t="e">
        <f t="shared" si="7"/>
        <v>#REF!</v>
      </c>
      <c r="AJ20" s="129" t="e">
        <f t="shared" si="7"/>
        <v>#REF!</v>
      </c>
      <c r="AK20" s="129" t="e">
        <f t="shared" si="7"/>
        <v>#REF!</v>
      </c>
      <c r="AL20" s="129" t="e">
        <f t="shared" si="7"/>
        <v>#REF!</v>
      </c>
      <c r="AM20" s="129" t="e">
        <f t="shared" si="7"/>
        <v>#REF!</v>
      </c>
      <c r="AN20" s="129" t="e">
        <f t="shared" si="7"/>
        <v>#REF!</v>
      </c>
      <c r="AO20" s="129" t="e">
        <f t="shared" si="7"/>
        <v>#REF!</v>
      </c>
      <c r="AP20" s="129" t="e">
        <f t="shared" si="7"/>
        <v>#REF!</v>
      </c>
      <c r="AQ20" s="129" t="e">
        <f t="shared" si="7"/>
        <v>#REF!</v>
      </c>
      <c r="AR20" s="129" t="e">
        <f t="shared" si="7"/>
        <v>#REF!</v>
      </c>
      <c r="AS20" s="129" t="e">
        <f t="shared" si="7"/>
        <v>#REF!</v>
      </c>
      <c r="AT20" s="129" t="e">
        <f t="shared" si="7"/>
        <v>#REF!</v>
      </c>
      <c r="AU20" s="129" t="e">
        <f t="shared" si="7"/>
        <v>#REF!</v>
      </c>
      <c r="AV20" s="129">
        <f t="shared" ref="AV20" si="8">AV6</f>
        <v>45848</v>
      </c>
      <c r="AW20" s="129">
        <f t="shared" ref="AW20:CU20" si="9">AW6</f>
        <v>45850</v>
      </c>
      <c r="AX20" s="129">
        <f t="shared" si="9"/>
        <v>45851</v>
      </c>
      <c r="AY20" s="46">
        <f t="shared" si="9"/>
        <v>45853</v>
      </c>
      <c r="AZ20" s="46">
        <f t="shared" si="9"/>
        <v>45855</v>
      </c>
      <c r="BA20" s="46">
        <f t="shared" si="9"/>
        <v>45857</v>
      </c>
      <c r="BB20" s="46">
        <f t="shared" si="9"/>
        <v>45859</v>
      </c>
      <c r="BC20" s="46">
        <f t="shared" si="9"/>
        <v>45861</v>
      </c>
      <c r="BD20" s="46">
        <f t="shared" si="9"/>
        <v>45862</v>
      </c>
      <c r="BE20" s="46">
        <f t="shared" si="9"/>
        <v>45864</v>
      </c>
      <c r="BF20" s="46">
        <f t="shared" si="9"/>
        <v>45866</v>
      </c>
      <c r="BG20" s="46">
        <f t="shared" si="9"/>
        <v>45869</v>
      </c>
      <c r="BH20" s="46">
        <f t="shared" si="9"/>
        <v>45871</v>
      </c>
      <c r="BI20" s="46">
        <f t="shared" si="9"/>
        <v>45876</v>
      </c>
      <c r="BJ20" s="46">
        <f t="shared" si="9"/>
        <v>45878</v>
      </c>
      <c r="BK20" s="46">
        <f t="shared" si="9"/>
        <v>45881</v>
      </c>
      <c r="BL20" s="46">
        <f t="shared" si="9"/>
        <v>45883</v>
      </c>
      <c r="BM20" s="46">
        <f t="shared" si="9"/>
        <v>45885</v>
      </c>
      <c r="BN20" s="46">
        <f t="shared" si="9"/>
        <v>45889</v>
      </c>
      <c r="BO20" s="46">
        <f t="shared" si="9"/>
        <v>45890</v>
      </c>
      <c r="BP20" s="129">
        <f t="shared" si="9"/>
        <v>45892</v>
      </c>
      <c r="BQ20" s="129">
        <f t="shared" si="9"/>
        <v>45900</v>
      </c>
      <c r="BR20" s="129">
        <f t="shared" si="9"/>
        <v>45904</v>
      </c>
      <c r="BS20" s="129">
        <f t="shared" si="9"/>
        <v>45906</v>
      </c>
      <c r="BT20" s="129">
        <f t="shared" si="9"/>
        <v>45908</v>
      </c>
      <c r="BU20" s="129">
        <f t="shared" si="9"/>
        <v>45912</v>
      </c>
      <c r="BV20" s="129">
        <f t="shared" si="9"/>
        <v>45925</v>
      </c>
      <c r="BW20" s="129">
        <f t="shared" si="9"/>
        <v>45927</v>
      </c>
      <c r="BX20" s="129">
        <f t="shared" si="9"/>
        <v>45930</v>
      </c>
      <c r="BY20" s="129">
        <f t="shared" si="9"/>
        <v>45932</v>
      </c>
      <c r="BZ20" s="129">
        <f t="shared" si="9"/>
        <v>45934</v>
      </c>
      <c r="CA20" s="129">
        <f t="shared" si="9"/>
        <v>45939</v>
      </c>
      <c r="CB20" s="129">
        <f t="shared" si="9"/>
        <v>45941</v>
      </c>
      <c r="CC20" s="129">
        <f t="shared" si="9"/>
        <v>45946</v>
      </c>
      <c r="CD20" s="129">
        <f t="shared" si="9"/>
        <v>45948</v>
      </c>
      <c r="CE20" s="129">
        <f t="shared" si="9"/>
        <v>45961</v>
      </c>
      <c r="CF20" s="129">
        <f t="shared" si="9"/>
        <v>45964</v>
      </c>
      <c r="CG20" s="129">
        <f t="shared" si="9"/>
        <v>45965</v>
      </c>
      <c r="CH20" s="129">
        <f t="shared" si="9"/>
        <v>45967</v>
      </c>
      <c r="CI20" s="129">
        <f t="shared" si="9"/>
        <v>45969</v>
      </c>
      <c r="CJ20" s="129">
        <f t="shared" si="9"/>
        <v>45974</v>
      </c>
      <c r="CK20" s="129">
        <f t="shared" si="9"/>
        <v>45976</v>
      </c>
      <c r="CL20" s="129">
        <f t="shared" si="9"/>
        <v>45981</v>
      </c>
      <c r="CM20" s="129">
        <f t="shared" si="9"/>
        <v>45983</v>
      </c>
      <c r="CN20" s="129">
        <f t="shared" si="9"/>
        <v>45988</v>
      </c>
      <c r="CO20" s="129">
        <f t="shared" si="9"/>
        <v>45990</v>
      </c>
      <c r="CP20" s="129">
        <f t="shared" si="9"/>
        <v>45991</v>
      </c>
      <c r="CQ20" s="129">
        <f t="shared" si="9"/>
        <v>45995</v>
      </c>
      <c r="CR20" s="129">
        <f t="shared" si="9"/>
        <v>46002</v>
      </c>
      <c r="CS20" s="129">
        <f t="shared" si="9"/>
        <v>46009</v>
      </c>
      <c r="CT20" s="129">
        <f t="shared" si="9"/>
        <v>46011</v>
      </c>
      <c r="CU20" s="129">
        <f t="shared" si="9"/>
        <v>46016</v>
      </c>
    </row>
    <row r="21" spans="1:99" s="133" customFormat="1" x14ac:dyDescent="0.2">
      <c r="A21" s="16" t="s">
        <v>11</v>
      </c>
    </row>
    <row r="22" spans="1:99" x14ac:dyDescent="0.2">
      <c r="A22" s="16">
        <v>1</v>
      </c>
      <c r="B22" s="137" t="e">
        <f t="shared" ref="B22" si="10">ROUNDUP(B8*0.85,)</f>
        <v>#REF!</v>
      </c>
      <c r="C22" s="137" t="e">
        <f t="shared" ref="C22:E22" si="11">ROUNDUP(C8*0.85,)</f>
        <v>#REF!</v>
      </c>
      <c r="D22" s="137" t="e">
        <f t="shared" si="11"/>
        <v>#REF!</v>
      </c>
      <c r="E22" s="137" t="e">
        <f t="shared" si="11"/>
        <v>#REF!</v>
      </c>
      <c r="F22" s="137" t="e">
        <f t="shared" ref="F22:AU22" si="12">ROUNDUP(F8*0.85,)</f>
        <v>#REF!</v>
      </c>
      <c r="G22" s="137" t="e">
        <f t="shared" si="12"/>
        <v>#REF!</v>
      </c>
      <c r="H22" s="137" t="e">
        <f t="shared" si="12"/>
        <v>#REF!</v>
      </c>
      <c r="I22" s="137" t="e">
        <f t="shared" si="12"/>
        <v>#REF!</v>
      </c>
      <c r="J22" s="137" t="e">
        <f t="shared" si="12"/>
        <v>#REF!</v>
      </c>
      <c r="K22" s="137" t="e">
        <f t="shared" si="12"/>
        <v>#REF!</v>
      </c>
      <c r="L22" s="137" t="e">
        <f t="shared" si="12"/>
        <v>#REF!</v>
      </c>
      <c r="M22" s="137" t="e">
        <f t="shared" si="12"/>
        <v>#REF!</v>
      </c>
      <c r="N22" s="137" t="e">
        <f t="shared" si="12"/>
        <v>#REF!</v>
      </c>
      <c r="O22" s="137" t="e">
        <f t="shared" si="12"/>
        <v>#REF!</v>
      </c>
      <c r="P22" s="137" t="e">
        <f t="shared" si="12"/>
        <v>#REF!</v>
      </c>
      <c r="Q22" s="137" t="e">
        <f t="shared" si="12"/>
        <v>#REF!</v>
      </c>
      <c r="R22" s="137" t="e">
        <f t="shared" si="12"/>
        <v>#REF!</v>
      </c>
      <c r="S22" s="137" t="e">
        <f t="shared" si="12"/>
        <v>#REF!</v>
      </c>
      <c r="T22" s="137" t="e">
        <f t="shared" si="12"/>
        <v>#REF!</v>
      </c>
      <c r="U22" s="137" t="e">
        <f t="shared" si="12"/>
        <v>#REF!</v>
      </c>
      <c r="V22" s="137" t="e">
        <f t="shared" si="12"/>
        <v>#REF!</v>
      </c>
      <c r="W22" s="137" t="e">
        <f t="shared" si="12"/>
        <v>#REF!</v>
      </c>
      <c r="X22" s="137" t="e">
        <f t="shared" si="12"/>
        <v>#REF!</v>
      </c>
      <c r="Y22" s="137" t="e">
        <f t="shared" si="12"/>
        <v>#REF!</v>
      </c>
      <c r="Z22" s="137" t="e">
        <f t="shared" si="12"/>
        <v>#REF!</v>
      </c>
      <c r="AA22" s="137" t="e">
        <f t="shared" si="12"/>
        <v>#REF!</v>
      </c>
      <c r="AB22" s="137" t="e">
        <f t="shared" si="12"/>
        <v>#REF!</v>
      </c>
      <c r="AC22" s="137" t="e">
        <f t="shared" si="12"/>
        <v>#REF!</v>
      </c>
      <c r="AD22" s="137" t="e">
        <f t="shared" si="12"/>
        <v>#REF!</v>
      </c>
      <c r="AE22" s="137" t="e">
        <f t="shared" si="12"/>
        <v>#REF!</v>
      </c>
      <c r="AF22" s="137" t="e">
        <f t="shared" si="12"/>
        <v>#REF!</v>
      </c>
      <c r="AG22" s="137" t="e">
        <f t="shared" si="12"/>
        <v>#REF!</v>
      </c>
      <c r="AH22" s="137" t="e">
        <f t="shared" si="12"/>
        <v>#REF!</v>
      </c>
      <c r="AI22" s="137" t="e">
        <f t="shared" si="12"/>
        <v>#REF!</v>
      </c>
      <c r="AJ22" s="137" t="e">
        <f t="shared" si="12"/>
        <v>#REF!</v>
      </c>
      <c r="AK22" s="137" t="e">
        <f t="shared" si="12"/>
        <v>#REF!</v>
      </c>
      <c r="AL22" s="137" t="e">
        <f t="shared" si="12"/>
        <v>#REF!</v>
      </c>
      <c r="AM22" s="137" t="e">
        <f t="shared" si="12"/>
        <v>#REF!</v>
      </c>
      <c r="AN22" s="137" t="e">
        <f t="shared" si="12"/>
        <v>#REF!</v>
      </c>
      <c r="AO22" s="137" t="e">
        <f t="shared" si="12"/>
        <v>#REF!</v>
      </c>
      <c r="AP22" s="137" t="e">
        <f t="shared" si="12"/>
        <v>#REF!</v>
      </c>
      <c r="AQ22" s="137" t="e">
        <f t="shared" si="12"/>
        <v>#REF!</v>
      </c>
      <c r="AR22" s="137" t="e">
        <f t="shared" si="12"/>
        <v>#REF!</v>
      </c>
      <c r="AS22" s="137" t="e">
        <f t="shared" si="12"/>
        <v>#REF!</v>
      </c>
      <c r="AT22" s="137" t="e">
        <f t="shared" si="12"/>
        <v>#REF!</v>
      </c>
      <c r="AU22" s="137" t="e">
        <f t="shared" si="12"/>
        <v>#REF!</v>
      </c>
      <c r="AV22" s="137">
        <f t="shared" ref="AV22" si="13">ROUNDUP(AV8*0.85,)</f>
        <v>8500</v>
      </c>
      <c r="AW22" s="137">
        <f t="shared" ref="AW22:CU22" si="14">ROUNDUP(AW8*0.85,)</f>
        <v>5270</v>
      </c>
      <c r="AX22" s="137">
        <f t="shared" si="14"/>
        <v>5270</v>
      </c>
      <c r="AY22" s="137">
        <f t="shared" si="14"/>
        <v>4930</v>
      </c>
      <c r="AZ22" s="137">
        <f t="shared" si="14"/>
        <v>5610</v>
      </c>
      <c r="BA22" s="137">
        <f t="shared" si="14"/>
        <v>5610</v>
      </c>
      <c r="BB22" s="137">
        <f t="shared" si="14"/>
        <v>5610</v>
      </c>
      <c r="BC22" s="137">
        <f t="shared" si="14"/>
        <v>5610</v>
      </c>
      <c r="BD22" s="137">
        <f t="shared" si="14"/>
        <v>5610</v>
      </c>
      <c r="BE22" s="137">
        <f t="shared" si="14"/>
        <v>6970</v>
      </c>
      <c r="BF22" s="137">
        <f t="shared" si="14"/>
        <v>6800</v>
      </c>
      <c r="BG22" s="137">
        <f t="shared" si="14"/>
        <v>4930</v>
      </c>
      <c r="BH22" s="137">
        <f t="shared" si="14"/>
        <v>5610</v>
      </c>
      <c r="BI22" s="137">
        <f t="shared" si="14"/>
        <v>5610</v>
      </c>
      <c r="BJ22" s="137">
        <f t="shared" si="14"/>
        <v>5610</v>
      </c>
      <c r="BK22" s="137">
        <f t="shared" si="14"/>
        <v>5610</v>
      </c>
      <c r="BL22" s="137">
        <f t="shared" si="14"/>
        <v>5610</v>
      </c>
      <c r="BM22" s="137">
        <f t="shared" si="14"/>
        <v>5610</v>
      </c>
      <c r="BN22" s="137">
        <f t="shared" si="14"/>
        <v>5610</v>
      </c>
      <c r="BO22" s="137">
        <f t="shared" si="14"/>
        <v>5610</v>
      </c>
      <c r="BP22" s="137">
        <f t="shared" si="14"/>
        <v>5610</v>
      </c>
      <c r="BQ22" s="137">
        <f t="shared" si="14"/>
        <v>4760</v>
      </c>
      <c r="BR22" s="137">
        <f t="shared" si="14"/>
        <v>4760</v>
      </c>
      <c r="BS22" s="137">
        <f t="shared" si="14"/>
        <v>5610</v>
      </c>
      <c r="BT22" s="137">
        <f t="shared" si="14"/>
        <v>4760</v>
      </c>
      <c r="BU22" s="137">
        <f t="shared" si="14"/>
        <v>4760</v>
      </c>
      <c r="BV22" s="137">
        <f t="shared" si="14"/>
        <v>6460</v>
      </c>
      <c r="BW22" s="137">
        <f t="shared" si="14"/>
        <v>4760</v>
      </c>
      <c r="BX22" s="137">
        <f t="shared" si="14"/>
        <v>4760</v>
      </c>
      <c r="BY22" s="137">
        <f t="shared" si="14"/>
        <v>4760</v>
      </c>
      <c r="BZ22" s="137">
        <f t="shared" si="14"/>
        <v>4930</v>
      </c>
      <c r="CA22" s="137">
        <f t="shared" si="14"/>
        <v>4760</v>
      </c>
      <c r="CB22" s="137">
        <f t="shared" si="14"/>
        <v>4930</v>
      </c>
      <c r="CC22" s="137">
        <f t="shared" si="14"/>
        <v>4760</v>
      </c>
      <c r="CD22" s="137">
        <f t="shared" si="14"/>
        <v>4930</v>
      </c>
      <c r="CE22" s="137">
        <f t="shared" si="14"/>
        <v>4760</v>
      </c>
      <c r="CF22" s="137">
        <f t="shared" si="14"/>
        <v>4760</v>
      </c>
      <c r="CG22" s="137">
        <f t="shared" si="14"/>
        <v>4420</v>
      </c>
      <c r="CH22" s="137">
        <f t="shared" si="14"/>
        <v>3400</v>
      </c>
      <c r="CI22" s="137">
        <f t="shared" si="14"/>
        <v>3570</v>
      </c>
      <c r="CJ22" s="137">
        <f t="shared" si="14"/>
        <v>3400</v>
      </c>
      <c r="CK22" s="137">
        <f t="shared" si="14"/>
        <v>3570</v>
      </c>
      <c r="CL22" s="137">
        <f t="shared" si="14"/>
        <v>3400</v>
      </c>
      <c r="CM22" s="137">
        <f t="shared" si="14"/>
        <v>3570</v>
      </c>
      <c r="CN22" s="137">
        <f t="shared" si="14"/>
        <v>3400</v>
      </c>
      <c r="CO22" s="137">
        <f t="shared" si="14"/>
        <v>3570</v>
      </c>
      <c r="CP22" s="137">
        <f t="shared" si="14"/>
        <v>3400</v>
      </c>
      <c r="CQ22" s="137">
        <f t="shared" si="14"/>
        <v>3400</v>
      </c>
      <c r="CR22" s="137">
        <f t="shared" si="14"/>
        <v>3570</v>
      </c>
      <c r="CS22" s="137">
        <f t="shared" si="14"/>
        <v>4760</v>
      </c>
      <c r="CT22" s="137">
        <f t="shared" si="14"/>
        <v>4930</v>
      </c>
      <c r="CU22" s="137">
        <f t="shared" si="14"/>
        <v>4760</v>
      </c>
    </row>
    <row r="23" spans="1:99"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row>
    <row r="24" spans="1:99" x14ac:dyDescent="0.2">
      <c r="A24" s="3">
        <v>1</v>
      </c>
      <c r="B24" s="137" t="e">
        <f t="shared" ref="B24" si="15">ROUNDUP(B10*0.85,)</f>
        <v>#REF!</v>
      </c>
      <c r="C24" s="137" t="e">
        <f t="shared" ref="C24:E24" si="16">ROUNDUP(C10*0.85,)</f>
        <v>#REF!</v>
      </c>
      <c r="D24" s="137" t="e">
        <f t="shared" si="16"/>
        <v>#REF!</v>
      </c>
      <c r="E24" s="137" t="e">
        <f t="shared" si="16"/>
        <v>#REF!</v>
      </c>
      <c r="F24" s="137" t="e">
        <f t="shared" ref="F24:AU24" si="17">ROUNDUP(F10*0.85,)</f>
        <v>#REF!</v>
      </c>
      <c r="G24" s="137" t="e">
        <f t="shared" si="17"/>
        <v>#REF!</v>
      </c>
      <c r="H24" s="137" t="e">
        <f t="shared" si="17"/>
        <v>#REF!</v>
      </c>
      <c r="I24" s="137" t="e">
        <f t="shared" si="17"/>
        <v>#REF!</v>
      </c>
      <c r="J24" s="137" t="e">
        <f t="shared" si="17"/>
        <v>#REF!</v>
      </c>
      <c r="K24" s="137" t="e">
        <f t="shared" si="17"/>
        <v>#REF!</v>
      </c>
      <c r="L24" s="137" t="e">
        <f t="shared" si="17"/>
        <v>#REF!</v>
      </c>
      <c r="M24" s="137" t="e">
        <f t="shared" si="17"/>
        <v>#REF!</v>
      </c>
      <c r="N24" s="137" t="e">
        <f t="shared" si="17"/>
        <v>#REF!</v>
      </c>
      <c r="O24" s="137" t="e">
        <f t="shared" si="17"/>
        <v>#REF!</v>
      </c>
      <c r="P24" s="137" t="e">
        <f t="shared" si="17"/>
        <v>#REF!</v>
      </c>
      <c r="Q24" s="137" t="e">
        <f t="shared" si="17"/>
        <v>#REF!</v>
      </c>
      <c r="R24" s="137" t="e">
        <f t="shared" si="17"/>
        <v>#REF!</v>
      </c>
      <c r="S24" s="137" t="e">
        <f t="shared" si="17"/>
        <v>#REF!</v>
      </c>
      <c r="T24" s="137" t="e">
        <f t="shared" si="17"/>
        <v>#REF!</v>
      </c>
      <c r="U24" s="137" t="e">
        <f t="shared" si="17"/>
        <v>#REF!</v>
      </c>
      <c r="V24" s="137" t="e">
        <f t="shared" si="17"/>
        <v>#REF!</v>
      </c>
      <c r="W24" s="137" t="e">
        <f t="shared" si="17"/>
        <v>#REF!</v>
      </c>
      <c r="X24" s="137" t="e">
        <f t="shared" si="17"/>
        <v>#REF!</v>
      </c>
      <c r="Y24" s="137" t="e">
        <f t="shared" si="17"/>
        <v>#REF!</v>
      </c>
      <c r="Z24" s="137" t="e">
        <f t="shared" si="17"/>
        <v>#REF!</v>
      </c>
      <c r="AA24" s="137" t="e">
        <f t="shared" si="17"/>
        <v>#REF!</v>
      </c>
      <c r="AB24" s="137" t="e">
        <f t="shared" si="17"/>
        <v>#REF!</v>
      </c>
      <c r="AC24" s="137" t="e">
        <f t="shared" si="17"/>
        <v>#REF!</v>
      </c>
      <c r="AD24" s="137" t="e">
        <f t="shared" si="17"/>
        <v>#REF!</v>
      </c>
      <c r="AE24" s="137" t="e">
        <f t="shared" si="17"/>
        <v>#REF!</v>
      </c>
      <c r="AF24" s="137" t="e">
        <f t="shared" si="17"/>
        <v>#REF!</v>
      </c>
      <c r="AG24" s="137" t="e">
        <f t="shared" si="17"/>
        <v>#REF!</v>
      </c>
      <c r="AH24" s="137" t="e">
        <f t="shared" si="17"/>
        <v>#REF!</v>
      </c>
      <c r="AI24" s="137" t="e">
        <f t="shared" si="17"/>
        <v>#REF!</v>
      </c>
      <c r="AJ24" s="137" t="e">
        <f t="shared" si="17"/>
        <v>#REF!</v>
      </c>
      <c r="AK24" s="137" t="e">
        <f t="shared" si="17"/>
        <v>#REF!</v>
      </c>
      <c r="AL24" s="137" t="e">
        <f t="shared" si="17"/>
        <v>#REF!</v>
      </c>
      <c r="AM24" s="137" t="e">
        <f t="shared" si="17"/>
        <v>#REF!</v>
      </c>
      <c r="AN24" s="137" t="e">
        <f t="shared" si="17"/>
        <v>#REF!</v>
      </c>
      <c r="AO24" s="137" t="e">
        <f t="shared" si="17"/>
        <v>#REF!</v>
      </c>
      <c r="AP24" s="137" t="e">
        <f t="shared" si="17"/>
        <v>#REF!</v>
      </c>
      <c r="AQ24" s="137" t="e">
        <f t="shared" si="17"/>
        <v>#REF!</v>
      </c>
      <c r="AR24" s="137" t="e">
        <f t="shared" si="17"/>
        <v>#REF!</v>
      </c>
      <c r="AS24" s="137" t="e">
        <f t="shared" si="17"/>
        <v>#REF!</v>
      </c>
      <c r="AT24" s="137" t="e">
        <f t="shared" si="17"/>
        <v>#REF!</v>
      </c>
      <c r="AU24" s="137" t="e">
        <f t="shared" si="17"/>
        <v>#REF!</v>
      </c>
      <c r="AV24" s="137">
        <f t="shared" ref="AV24" si="18">ROUNDUP(AV10*0.85,)</f>
        <v>9775</v>
      </c>
      <c r="AW24" s="137">
        <f t="shared" ref="AW24:CU24" si="19">ROUNDUP(AW10*0.85,)</f>
        <v>6545</v>
      </c>
      <c r="AX24" s="137">
        <f t="shared" si="19"/>
        <v>6545</v>
      </c>
      <c r="AY24" s="137">
        <f t="shared" si="19"/>
        <v>6205</v>
      </c>
      <c r="AZ24" s="137">
        <f t="shared" si="19"/>
        <v>6885</v>
      </c>
      <c r="BA24" s="137">
        <f t="shared" si="19"/>
        <v>6885</v>
      </c>
      <c r="BB24" s="137">
        <f t="shared" si="19"/>
        <v>6885</v>
      </c>
      <c r="BC24" s="137">
        <f t="shared" si="19"/>
        <v>6885</v>
      </c>
      <c r="BD24" s="137">
        <f t="shared" si="19"/>
        <v>6885</v>
      </c>
      <c r="BE24" s="137">
        <f t="shared" si="19"/>
        <v>8245</v>
      </c>
      <c r="BF24" s="137">
        <f t="shared" si="19"/>
        <v>8075</v>
      </c>
      <c r="BG24" s="137">
        <f t="shared" si="19"/>
        <v>6205</v>
      </c>
      <c r="BH24" s="137">
        <f t="shared" si="19"/>
        <v>6885</v>
      </c>
      <c r="BI24" s="137">
        <f t="shared" si="19"/>
        <v>6885</v>
      </c>
      <c r="BJ24" s="137">
        <f t="shared" si="19"/>
        <v>6885</v>
      </c>
      <c r="BK24" s="137">
        <f t="shared" si="19"/>
        <v>6885</v>
      </c>
      <c r="BL24" s="137">
        <f t="shared" si="19"/>
        <v>6885</v>
      </c>
      <c r="BM24" s="137">
        <f t="shared" si="19"/>
        <v>6885</v>
      </c>
      <c r="BN24" s="137">
        <f t="shared" si="19"/>
        <v>6885</v>
      </c>
      <c r="BO24" s="137">
        <f t="shared" si="19"/>
        <v>6885</v>
      </c>
      <c r="BP24" s="137">
        <f t="shared" si="19"/>
        <v>6885</v>
      </c>
      <c r="BQ24" s="137">
        <f t="shared" si="19"/>
        <v>6035</v>
      </c>
      <c r="BR24" s="137">
        <f t="shared" si="19"/>
        <v>6035</v>
      </c>
      <c r="BS24" s="137">
        <f t="shared" si="19"/>
        <v>6885</v>
      </c>
      <c r="BT24" s="137">
        <f t="shared" si="19"/>
        <v>6035</v>
      </c>
      <c r="BU24" s="137">
        <f t="shared" si="19"/>
        <v>6035</v>
      </c>
      <c r="BV24" s="137">
        <f t="shared" si="19"/>
        <v>7735</v>
      </c>
      <c r="BW24" s="137">
        <f t="shared" si="19"/>
        <v>6035</v>
      </c>
      <c r="BX24" s="137">
        <f t="shared" si="19"/>
        <v>6035</v>
      </c>
      <c r="BY24" s="137">
        <f t="shared" si="19"/>
        <v>6035</v>
      </c>
      <c r="BZ24" s="137">
        <f t="shared" si="19"/>
        <v>6205</v>
      </c>
      <c r="CA24" s="137">
        <f t="shared" si="19"/>
        <v>6035</v>
      </c>
      <c r="CB24" s="137">
        <f t="shared" si="19"/>
        <v>6205</v>
      </c>
      <c r="CC24" s="137">
        <f t="shared" si="19"/>
        <v>6035</v>
      </c>
      <c r="CD24" s="137">
        <f t="shared" si="19"/>
        <v>6205</v>
      </c>
      <c r="CE24" s="137">
        <f t="shared" si="19"/>
        <v>6035</v>
      </c>
      <c r="CF24" s="137">
        <f t="shared" si="19"/>
        <v>6035</v>
      </c>
      <c r="CG24" s="137">
        <f t="shared" si="19"/>
        <v>5695</v>
      </c>
      <c r="CH24" s="137">
        <f t="shared" si="19"/>
        <v>4675</v>
      </c>
      <c r="CI24" s="137">
        <f t="shared" si="19"/>
        <v>4845</v>
      </c>
      <c r="CJ24" s="137">
        <f t="shared" si="19"/>
        <v>4675</v>
      </c>
      <c r="CK24" s="137">
        <f t="shared" si="19"/>
        <v>4845</v>
      </c>
      <c r="CL24" s="137">
        <f t="shared" si="19"/>
        <v>4675</v>
      </c>
      <c r="CM24" s="137">
        <f t="shared" si="19"/>
        <v>4845</v>
      </c>
      <c r="CN24" s="137">
        <f t="shared" si="19"/>
        <v>4675</v>
      </c>
      <c r="CO24" s="137">
        <f t="shared" si="19"/>
        <v>4845</v>
      </c>
      <c r="CP24" s="137">
        <f t="shared" si="19"/>
        <v>4675</v>
      </c>
      <c r="CQ24" s="137">
        <f t="shared" si="19"/>
        <v>4675</v>
      </c>
      <c r="CR24" s="137">
        <f t="shared" si="19"/>
        <v>4845</v>
      </c>
      <c r="CS24" s="137">
        <f t="shared" si="19"/>
        <v>6035</v>
      </c>
      <c r="CT24" s="137">
        <f t="shared" si="19"/>
        <v>6205</v>
      </c>
      <c r="CU24" s="137">
        <f t="shared" si="19"/>
        <v>6035</v>
      </c>
    </row>
    <row r="25" spans="1:99"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row>
    <row r="26" spans="1:99" x14ac:dyDescent="0.2">
      <c r="A26" s="16">
        <v>1</v>
      </c>
      <c r="B26" s="137" t="e">
        <f t="shared" ref="B26" si="20">ROUNDUP(B12*0.85,)</f>
        <v>#REF!</v>
      </c>
      <c r="C26" s="137" t="e">
        <f t="shared" ref="C26:E26" si="21">ROUNDUP(C12*0.85,)</f>
        <v>#REF!</v>
      </c>
      <c r="D26" s="137" t="e">
        <f t="shared" si="21"/>
        <v>#REF!</v>
      </c>
      <c r="E26" s="137" t="e">
        <f t="shared" si="21"/>
        <v>#REF!</v>
      </c>
      <c r="F26" s="137" t="e">
        <f t="shared" ref="F26:AU26" si="22">ROUNDUP(F12*0.85,)</f>
        <v>#REF!</v>
      </c>
      <c r="G26" s="137" t="e">
        <f t="shared" si="22"/>
        <v>#REF!</v>
      </c>
      <c r="H26" s="137" t="e">
        <f t="shared" si="22"/>
        <v>#REF!</v>
      </c>
      <c r="I26" s="137" t="e">
        <f t="shared" si="22"/>
        <v>#REF!</v>
      </c>
      <c r="J26" s="137" t="e">
        <f t="shared" si="22"/>
        <v>#REF!</v>
      </c>
      <c r="K26" s="137" t="e">
        <f t="shared" si="22"/>
        <v>#REF!</v>
      </c>
      <c r="L26" s="137" t="e">
        <f t="shared" si="22"/>
        <v>#REF!</v>
      </c>
      <c r="M26" s="137" t="e">
        <f t="shared" si="22"/>
        <v>#REF!</v>
      </c>
      <c r="N26" s="137" t="e">
        <f t="shared" si="22"/>
        <v>#REF!</v>
      </c>
      <c r="O26" s="137" t="e">
        <f t="shared" si="22"/>
        <v>#REF!</v>
      </c>
      <c r="P26" s="137" t="e">
        <f t="shared" si="22"/>
        <v>#REF!</v>
      </c>
      <c r="Q26" s="137" t="e">
        <f t="shared" si="22"/>
        <v>#REF!</v>
      </c>
      <c r="R26" s="137" t="e">
        <f t="shared" si="22"/>
        <v>#REF!</v>
      </c>
      <c r="S26" s="137" t="e">
        <f t="shared" si="22"/>
        <v>#REF!</v>
      </c>
      <c r="T26" s="137" t="e">
        <f t="shared" si="22"/>
        <v>#REF!</v>
      </c>
      <c r="U26" s="137" t="e">
        <f t="shared" si="22"/>
        <v>#REF!</v>
      </c>
      <c r="V26" s="137" t="e">
        <f t="shared" si="22"/>
        <v>#REF!</v>
      </c>
      <c r="W26" s="137" t="e">
        <f t="shared" si="22"/>
        <v>#REF!</v>
      </c>
      <c r="X26" s="137" t="e">
        <f t="shared" si="22"/>
        <v>#REF!</v>
      </c>
      <c r="Y26" s="137" t="e">
        <f t="shared" si="22"/>
        <v>#REF!</v>
      </c>
      <c r="Z26" s="137" t="e">
        <f t="shared" si="22"/>
        <v>#REF!</v>
      </c>
      <c r="AA26" s="137" t="e">
        <f t="shared" si="22"/>
        <v>#REF!</v>
      </c>
      <c r="AB26" s="137" t="e">
        <f t="shared" si="22"/>
        <v>#REF!</v>
      </c>
      <c r="AC26" s="137" t="e">
        <f t="shared" si="22"/>
        <v>#REF!</v>
      </c>
      <c r="AD26" s="137" t="e">
        <f t="shared" si="22"/>
        <v>#REF!</v>
      </c>
      <c r="AE26" s="137" t="e">
        <f t="shared" si="22"/>
        <v>#REF!</v>
      </c>
      <c r="AF26" s="137" t="e">
        <f t="shared" si="22"/>
        <v>#REF!</v>
      </c>
      <c r="AG26" s="137" t="e">
        <f t="shared" si="22"/>
        <v>#REF!</v>
      </c>
      <c r="AH26" s="137" t="e">
        <f t="shared" si="22"/>
        <v>#REF!</v>
      </c>
      <c r="AI26" s="137" t="e">
        <f t="shared" si="22"/>
        <v>#REF!</v>
      </c>
      <c r="AJ26" s="137" t="e">
        <f t="shared" si="22"/>
        <v>#REF!</v>
      </c>
      <c r="AK26" s="137" t="e">
        <f t="shared" si="22"/>
        <v>#REF!</v>
      </c>
      <c r="AL26" s="137" t="e">
        <f t="shared" si="22"/>
        <v>#REF!</v>
      </c>
      <c r="AM26" s="137" t="e">
        <f t="shared" si="22"/>
        <v>#REF!</v>
      </c>
      <c r="AN26" s="137" t="e">
        <f t="shared" si="22"/>
        <v>#REF!</v>
      </c>
      <c r="AO26" s="137" t="e">
        <f t="shared" si="22"/>
        <v>#REF!</v>
      </c>
      <c r="AP26" s="137" t="e">
        <f t="shared" si="22"/>
        <v>#REF!</v>
      </c>
      <c r="AQ26" s="137" t="e">
        <f t="shared" si="22"/>
        <v>#REF!</v>
      </c>
      <c r="AR26" s="137" t="e">
        <f t="shared" si="22"/>
        <v>#REF!</v>
      </c>
      <c r="AS26" s="137" t="e">
        <f t="shared" si="22"/>
        <v>#REF!</v>
      </c>
      <c r="AT26" s="137" t="e">
        <f t="shared" si="22"/>
        <v>#REF!</v>
      </c>
      <c r="AU26" s="137" t="e">
        <f t="shared" si="22"/>
        <v>#REF!</v>
      </c>
      <c r="AV26" s="137">
        <f t="shared" ref="AV26" si="23">ROUNDUP(AV12*0.85,)</f>
        <v>11475</v>
      </c>
      <c r="AW26" s="137">
        <f t="shared" ref="AW26:CU26" si="24">ROUNDUP(AW12*0.85,)</f>
        <v>8245</v>
      </c>
      <c r="AX26" s="137">
        <f t="shared" si="24"/>
        <v>8245</v>
      </c>
      <c r="AY26" s="137">
        <f t="shared" si="24"/>
        <v>7905</v>
      </c>
      <c r="AZ26" s="137">
        <f t="shared" si="24"/>
        <v>8585</v>
      </c>
      <c r="BA26" s="137">
        <f t="shared" si="24"/>
        <v>8585</v>
      </c>
      <c r="BB26" s="137">
        <f t="shared" si="24"/>
        <v>8585</v>
      </c>
      <c r="BC26" s="137">
        <f t="shared" si="24"/>
        <v>8585</v>
      </c>
      <c r="BD26" s="137">
        <f t="shared" si="24"/>
        <v>8585</v>
      </c>
      <c r="BE26" s="137">
        <f t="shared" si="24"/>
        <v>9945</v>
      </c>
      <c r="BF26" s="137">
        <f t="shared" si="24"/>
        <v>9775</v>
      </c>
      <c r="BG26" s="137">
        <f t="shared" si="24"/>
        <v>7905</v>
      </c>
      <c r="BH26" s="137">
        <f t="shared" si="24"/>
        <v>8585</v>
      </c>
      <c r="BI26" s="137">
        <f t="shared" si="24"/>
        <v>8585</v>
      </c>
      <c r="BJ26" s="137">
        <f t="shared" si="24"/>
        <v>8585</v>
      </c>
      <c r="BK26" s="137">
        <f t="shared" si="24"/>
        <v>8585</v>
      </c>
      <c r="BL26" s="137">
        <f t="shared" si="24"/>
        <v>8585</v>
      </c>
      <c r="BM26" s="137">
        <f t="shared" si="24"/>
        <v>8585</v>
      </c>
      <c r="BN26" s="137">
        <f t="shared" si="24"/>
        <v>8585</v>
      </c>
      <c r="BO26" s="137">
        <f t="shared" si="24"/>
        <v>8585</v>
      </c>
      <c r="BP26" s="137">
        <f t="shared" si="24"/>
        <v>8585</v>
      </c>
      <c r="BQ26" s="137">
        <f t="shared" si="24"/>
        <v>7735</v>
      </c>
      <c r="BR26" s="137">
        <f t="shared" si="24"/>
        <v>7735</v>
      </c>
      <c r="BS26" s="137">
        <f t="shared" si="24"/>
        <v>8585</v>
      </c>
      <c r="BT26" s="137">
        <f t="shared" si="24"/>
        <v>7735</v>
      </c>
      <c r="BU26" s="137">
        <f t="shared" si="24"/>
        <v>7735</v>
      </c>
      <c r="BV26" s="137">
        <f t="shared" si="24"/>
        <v>9435</v>
      </c>
      <c r="BW26" s="137">
        <f t="shared" si="24"/>
        <v>7735</v>
      </c>
      <c r="BX26" s="137">
        <f t="shared" si="24"/>
        <v>7735</v>
      </c>
      <c r="BY26" s="137">
        <f t="shared" si="24"/>
        <v>7735</v>
      </c>
      <c r="BZ26" s="137">
        <f t="shared" si="24"/>
        <v>7905</v>
      </c>
      <c r="CA26" s="137">
        <f t="shared" si="24"/>
        <v>7735</v>
      </c>
      <c r="CB26" s="137">
        <f t="shared" si="24"/>
        <v>7905</v>
      </c>
      <c r="CC26" s="137">
        <f t="shared" si="24"/>
        <v>7735</v>
      </c>
      <c r="CD26" s="137">
        <f t="shared" si="24"/>
        <v>7905</v>
      </c>
      <c r="CE26" s="137">
        <f t="shared" si="24"/>
        <v>7735</v>
      </c>
      <c r="CF26" s="137">
        <f t="shared" si="24"/>
        <v>7735</v>
      </c>
      <c r="CG26" s="137">
        <f t="shared" si="24"/>
        <v>7395</v>
      </c>
      <c r="CH26" s="137">
        <f t="shared" si="24"/>
        <v>6375</v>
      </c>
      <c r="CI26" s="137">
        <f t="shared" si="24"/>
        <v>6545</v>
      </c>
      <c r="CJ26" s="137">
        <f t="shared" si="24"/>
        <v>6375</v>
      </c>
      <c r="CK26" s="137">
        <f t="shared" si="24"/>
        <v>6545</v>
      </c>
      <c r="CL26" s="137">
        <f t="shared" si="24"/>
        <v>6375</v>
      </c>
      <c r="CM26" s="137">
        <f t="shared" si="24"/>
        <v>6545</v>
      </c>
      <c r="CN26" s="137">
        <f t="shared" si="24"/>
        <v>6375</v>
      </c>
      <c r="CO26" s="137">
        <f t="shared" si="24"/>
        <v>6545</v>
      </c>
      <c r="CP26" s="137">
        <f t="shared" si="24"/>
        <v>6375</v>
      </c>
      <c r="CQ26" s="137">
        <f t="shared" si="24"/>
        <v>6375</v>
      </c>
      <c r="CR26" s="137">
        <f t="shared" si="24"/>
        <v>6545</v>
      </c>
      <c r="CS26" s="137">
        <f t="shared" si="24"/>
        <v>7735</v>
      </c>
      <c r="CT26" s="137">
        <f t="shared" si="24"/>
        <v>7905</v>
      </c>
      <c r="CU26" s="137">
        <f t="shared" si="24"/>
        <v>7735</v>
      </c>
    </row>
    <row r="27" spans="1:99"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row>
    <row r="28" spans="1:99" x14ac:dyDescent="0.2">
      <c r="A28" s="16">
        <v>1</v>
      </c>
      <c r="B28" s="137" t="e">
        <f t="shared" ref="B28" si="25">ROUNDUP(B14*0.85,)</f>
        <v>#REF!</v>
      </c>
      <c r="C28" s="137" t="e">
        <f t="shared" ref="C28:E28" si="26">ROUNDUP(C14*0.85,)</f>
        <v>#REF!</v>
      </c>
      <c r="D28" s="137" t="e">
        <f t="shared" si="26"/>
        <v>#REF!</v>
      </c>
      <c r="E28" s="137" t="e">
        <f t="shared" si="26"/>
        <v>#REF!</v>
      </c>
      <c r="F28" s="137" t="e">
        <f t="shared" ref="F28:AU28" si="27">ROUNDUP(F14*0.85,)</f>
        <v>#REF!</v>
      </c>
      <c r="G28" s="137" t="e">
        <f t="shared" si="27"/>
        <v>#REF!</v>
      </c>
      <c r="H28" s="137" t="e">
        <f t="shared" si="27"/>
        <v>#REF!</v>
      </c>
      <c r="I28" s="137" t="e">
        <f t="shared" si="27"/>
        <v>#REF!</v>
      </c>
      <c r="J28" s="137" t="e">
        <f t="shared" si="27"/>
        <v>#REF!</v>
      </c>
      <c r="K28" s="137" t="e">
        <f t="shared" si="27"/>
        <v>#REF!</v>
      </c>
      <c r="L28" s="137" t="e">
        <f t="shared" si="27"/>
        <v>#REF!</v>
      </c>
      <c r="M28" s="137" t="e">
        <f t="shared" si="27"/>
        <v>#REF!</v>
      </c>
      <c r="N28" s="137" t="e">
        <f t="shared" si="27"/>
        <v>#REF!</v>
      </c>
      <c r="O28" s="137" t="e">
        <f t="shared" si="27"/>
        <v>#REF!</v>
      </c>
      <c r="P28" s="137" t="e">
        <f t="shared" si="27"/>
        <v>#REF!</v>
      </c>
      <c r="Q28" s="137" t="e">
        <f t="shared" si="27"/>
        <v>#REF!</v>
      </c>
      <c r="R28" s="137" t="e">
        <f t="shared" si="27"/>
        <v>#REF!</v>
      </c>
      <c r="S28" s="137" t="e">
        <f t="shared" si="27"/>
        <v>#REF!</v>
      </c>
      <c r="T28" s="137" t="e">
        <f t="shared" si="27"/>
        <v>#REF!</v>
      </c>
      <c r="U28" s="137" t="e">
        <f t="shared" si="27"/>
        <v>#REF!</v>
      </c>
      <c r="V28" s="137" t="e">
        <f t="shared" si="27"/>
        <v>#REF!</v>
      </c>
      <c r="W28" s="137" t="e">
        <f t="shared" si="27"/>
        <v>#REF!</v>
      </c>
      <c r="X28" s="137" t="e">
        <f t="shared" si="27"/>
        <v>#REF!</v>
      </c>
      <c r="Y28" s="137" t="e">
        <f t="shared" si="27"/>
        <v>#REF!</v>
      </c>
      <c r="Z28" s="137" t="e">
        <f t="shared" si="27"/>
        <v>#REF!</v>
      </c>
      <c r="AA28" s="137" t="e">
        <f t="shared" si="27"/>
        <v>#REF!</v>
      </c>
      <c r="AB28" s="137" t="e">
        <f t="shared" si="27"/>
        <v>#REF!</v>
      </c>
      <c r="AC28" s="137" t="e">
        <f t="shared" si="27"/>
        <v>#REF!</v>
      </c>
      <c r="AD28" s="137" t="e">
        <f t="shared" si="27"/>
        <v>#REF!</v>
      </c>
      <c r="AE28" s="137" t="e">
        <f t="shared" si="27"/>
        <v>#REF!</v>
      </c>
      <c r="AF28" s="137" t="e">
        <f t="shared" si="27"/>
        <v>#REF!</v>
      </c>
      <c r="AG28" s="137" t="e">
        <f t="shared" si="27"/>
        <v>#REF!</v>
      </c>
      <c r="AH28" s="137" t="e">
        <f t="shared" si="27"/>
        <v>#REF!</v>
      </c>
      <c r="AI28" s="137" t="e">
        <f t="shared" si="27"/>
        <v>#REF!</v>
      </c>
      <c r="AJ28" s="137" t="e">
        <f t="shared" si="27"/>
        <v>#REF!</v>
      </c>
      <c r="AK28" s="137" t="e">
        <f t="shared" si="27"/>
        <v>#REF!</v>
      </c>
      <c r="AL28" s="137" t="e">
        <f t="shared" si="27"/>
        <v>#REF!</v>
      </c>
      <c r="AM28" s="137" t="e">
        <f t="shared" si="27"/>
        <v>#REF!</v>
      </c>
      <c r="AN28" s="137" t="e">
        <f t="shared" si="27"/>
        <v>#REF!</v>
      </c>
      <c r="AO28" s="137" t="e">
        <f t="shared" si="27"/>
        <v>#REF!</v>
      </c>
      <c r="AP28" s="137" t="e">
        <f t="shared" si="27"/>
        <v>#REF!</v>
      </c>
      <c r="AQ28" s="137" t="e">
        <f t="shared" si="27"/>
        <v>#REF!</v>
      </c>
      <c r="AR28" s="137" t="e">
        <f t="shared" si="27"/>
        <v>#REF!</v>
      </c>
      <c r="AS28" s="137" t="e">
        <f t="shared" si="27"/>
        <v>#REF!</v>
      </c>
      <c r="AT28" s="137" t="e">
        <f t="shared" si="27"/>
        <v>#REF!</v>
      </c>
      <c r="AU28" s="137" t="e">
        <f t="shared" si="27"/>
        <v>#REF!</v>
      </c>
      <c r="AV28" s="137">
        <f t="shared" ref="AV28" si="28">ROUNDUP(AV14*0.85,)</f>
        <v>12325</v>
      </c>
      <c r="AW28" s="137">
        <f t="shared" ref="AW28:CU28" si="29">ROUNDUP(AW14*0.85,)</f>
        <v>9095</v>
      </c>
      <c r="AX28" s="137">
        <f t="shared" si="29"/>
        <v>9095</v>
      </c>
      <c r="AY28" s="137">
        <f t="shared" si="29"/>
        <v>8755</v>
      </c>
      <c r="AZ28" s="137">
        <f t="shared" si="29"/>
        <v>9435</v>
      </c>
      <c r="BA28" s="137">
        <f t="shared" si="29"/>
        <v>9435</v>
      </c>
      <c r="BB28" s="137">
        <f t="shared" si="29"/>
        <v>9435</v>
      </c>
      <c r="BC28" s="137">
        <f t="shared" si="29"/>
        <v>9435</v>
      </c>
      <c r="BD28" s="137">
        <f t="shared" si="29"/>
        <v>9435</v>
      </c>
      <c r="BE28" s="137">
        <f t="shared" si="29"/>
        <v>10795</v>
      </c>
      <c r="BF28" s="137">
        <f t="shared" si="29"/>
        <v>10625</v>
      </c>
      <c r="BG28" s="137">
        <f t="shared" si="29"/>
        <v>8755</v>
      </c>
      <c r="BH28" s="137">
        <f t="shared" si="29"/>
        <v>9435</v>
      </c>
      <c r="BI28" s="137">
        <f t="shared" si="29"/>
        <v>9435</v>
      </c>
      <c r="BJ28" s="137">
        <f t="shared" si="29"/>
        <v>9435</v>
      </c>
      <c r="BK28" s="137">
        <f t="shared" si="29"/>
        <v>9435</v>
      </c>
      <c r="BL28" s="137">
        <f t="shared" si="29"/>
        <v>9435</v>
      </c>
      <c r="BM28" s="137">
        <f t="shared" si="29"/>
        <v>9435</v>
      </c>
      <c r="BN28" s="137">
        <f t="shared" si="29"/>
        <v>9435</v>
      </c>
      <c r="BO28" s="137">
        <f t="shared" si="29"/>
        <v>9435</v>
      </c>
      <c r="BP28" s="137">
        <f t="shared" si="29"/>
        <v>9435</v>
      </c>
      <c r="BQ28" s="137">
        <f t="shared" si="29"/>
        <v>8585</v>
      </c>
      <c r="BR28" s="137">
        <f t="shared" si="29"/>
        <v>8585</v>
      </c>
      <c r="BS28" s="137">
        <f t="shared" si="29"/>
        <v>9435</v>
      </c>
      <c r="BT28" s="137">
        <f t="shared" si="29"/>
        <v>8585</v>
      </c>
      <c r="BU28" s="137">
        <f t="shared" si="29"/>
        <v>8585</v>
      </c>
      <c r="BV28" s="137">
        <f t="shared" si="29"/>
        <v>10285</v>
      </c>
      <c r="BW28" s="137">
        <f t="shared" si="29"/>
        <v>8585</v>
      </c>
      <c r="BX28" s="137">
        <f t="shared" si="29"/>
        <v>8585</v>
      </c>
      <c r="BY28" s="137">
        <f t="shared" si="29"/>
        <v>8585</v>
      </c>
      <c r="BZ28" s="137">
        <f t="shared" si="29"/>
        <v>8755</v>
      </c>
      <c r="CA28" s="137">
        <f t="shared" si="29"/>
        <v>8585</v>
      </c>
      <c r="CB28" s="137">
        <f t="shared" si="29"/>
        <v>8755</v>
      </c>
      <c r="CC28" s="137">
        <f t="shared" si="29"/>
        <v>8585</v>
      </c>
      <c r="CD28" s="137">
        <f t="shared" si="29"/>
        <v>8755</v>
      </c>
      <c r="CE28" s="137">
        <f t="shared" si="29"/>
        <v>8585</v>
      </c>
      <c r="CF28" s="137">
        <f t="shared" si="29"/>
        <v>8585</v>
      </c>
      <c r="CG28" s="137">
        <f t="shared" si="29"/>
        <v>8245</v>
      </c>
      <c r="CH28" s="137">
        <f t="shared" si="29"/>
        <v>7225</v>
      </c>
      <c r="CI28" s="137">
        <f t="shared" si="29"/>
        <v>7395</v>
      </c>
      <c r="CJ28" s="137">
        <f t="shared" si="29"/>
        <v>7225</v>
      </c>
      <c r="CK28" s="137">
        <f t="shared" si="29"/>
        <v>7395</v>
      </c>
      <c r="CL28" s="137">
        <f t="shared" si="29"/>
        <v>7225</v>
      </c>
      <c r="CM28" s="137">
        <f t="shared" si="29"/>
        <v>7395</v>
      </c>
      <c r="CN28" s="137">
        <f t="shared" si="29"/>
        <v>7225</v>
      </c>
      <c r="CO28" s="137">
        <f t="shared" si="29"/>
        <v>7395</v>
      </c>
      <c r="CP28" s="137">
        <f t="shared" si="29"/>
        <v>7225</v>
      </c>
      <c r="CQ28" s="137">
        <f t="shared" si="29"/>
        <v>7225</v>
      </c>
      <c r="CR28" s="137">
        <f t="shared" si="29"/>
        <v>7395</v>
      </c>
      <c r="CS28" s="137">
        <f t="shared" si="29"/>
        <v>8585</v>
      </c>
      <c r="CT28" s="137">
        <f t="shared" si="29"/>
        <v>8755</v>
      </c>
      <c r="CU28" s="137">
        <f t="shared" si="29"/>
        <v>8585</v>
      </c>
    </row>
    <row r="29" spans="1:99"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row>
    <row r="30" spans="1:99" x14ac:dyDescent="0.2">
      <c r="A30" s="16">
        <v>1</v>
      </c>
      <c r="B30" s="137" t="e">
        <f t="shared" ref="B30" si="30">ROUNDUP(B16*0.85,)</f>
        <v>#REF!</v>
      </c>
      <c r="C30" s="137" t="e">
        <f t="shared" ref="C30:E30" si="31">ROUNDUP(C16*0.85,)</f>
        <v>#REF!</v>
      </c>
      <c r="D30" s="137" t="e">
        <f t="shared" si="31"/>
        <v>#REF!</v>
      </c>
      <c r="E30" s="137" t="e">
        <f t="shared" si="31"/>
        <v>#REF!</v>
      </c>
      <c r="F30" s="137" t="e">
        <f t="shared" ref="F30:AU30" si="32">ROUNDUP(F16*0.85,)</f>
        <v>#REF!</v>
      </c>
      <c r="G30" s="137" t="e">
        <f t="shared" si="32"/>
        <v>#REF!</v>
      </c>
      <c r="H30" s="137" t="e">
        <f t="shared" si="32"/>
        <v>#REF!</v>
      </c>
      <c r="I30" s="137" t="e">
        <f t="shared" si="32"/>
        <v>#REF!</v>
      </c>
      <c r="J30" s="137" t="e">
        <f t="shared" si="32"/>
        <v>#REF!</v>
      </c>
      <c r="K30" s="137" t="e">
        <f t="shared" si="32"/>
        <v>#REF!</v>
      </c>
      <c r="L30" s="137" t="e">
        <f t="shared" si="32"/>
        <v>#REF!</v>
      </c>
      <c r="M30" s="137" t="e">
        <f t="shared" si="32"/>
        <v>#REF!</v>
      </c>
      <c r="N30" s="137" t="e">
        <f t="shared" si="32"/>
        <v>#REF!</v>
      </c>
      <c r="O30" s="137" t="e">
        <f t="shared" si="32"/>
        <v>#REF!</v>
      </c>
      <c r="P30" s="137" t="e">
        <f t="shared" si="32"/>
        <v>#REF!</v>
      </c>
      <c r="Q30" s="137" t="e">
        <f t="shared" si="32"/>
        <v>#REF!</v>
      </c>
      <c r="R30" s="137" t="e">
        <f t="shared" si="32"/>
        <v>#REF!</v>
      </c>
      <c r="S30" s="137" t="e">
        <f t="shared" si="32"/>
        <v>#REF!</v>
      </c>
      <c r="T30" s="137" t="e">
        <f t="shared" si="32"/>
        <v>#REF!</v>
      </c>
      <c r="U30" s="137" t="e">
        <f t="shared" si="32"/>
        <v>#REF!</v>
      </c>
      <c r="V30" s="137" t="e">
        <f t="shared" si="32"/>
        <v>#REF!</v>
      </c>
      <c r="W30" s="137" t="e">
        <f t="shared" si="32"/>
        <v>#REF!</v>
      </c>
      <c r="X30" s="137" t="e">
        <f t="shared" si="32"/>
        <v>#REF!</v>
      </c>
      <c r="Y30" s="137" t="e">
        <f t="shared" si="32"/>
        <v>#REF!</v>
      </c>
      <c r="Z30" s="137" t="e">
        <f t="shared" si="32"/>
        <v>#REF!</v>
      </c>
      <c r="AA30" s="137" t="e">
        <f t="shared" si="32"/>
        <v>#REF!</v>
      </c>
      <c r="AB30" s="137" t="e">
        <f t="shared" si="32"/>
        <v>#REF!</v>
      </c>
      <c r="AC30" s="137" t="e">
        <f t="shared" si="32"/>
        <v>#REF!</v>
      </c>
      <c r="AD30" s="137" t="e">
        <f t="shared" si="32"/>
        <v>#REF!</v>
      </c>
      <c r="AE30" s="137" t="e">
        <f t="shared" si="32"/>
        <v>#REF!</v>
      </c>
      <c r="AF30" s="137" t="e">
        <f t="shared" si="32"/>
        <v>#REF!</v>
      </c>
      <c r="AG30" s="137" t="e">
        <f t="shared" si="32"/>
        <v>#REF!</v>
      </c>
      <c r="AH30" s="137" t="e">
        <f t="shared" si="32"/>
        <v>#REF!</v>
      </c>
      <c r="AI30" s="137" t="e">
        <f t="shared" si="32"/>
        <v>#REF!</v>
      </c>
      <c r="AJ30" s="137" t="e">
        <f t="shared" si="32"/>
        <v>#REF!</v>
      </c>
      <c r="AK30" s="137" t="e">
        <f t="shared" si="32"/>
        <v>#REF!</v>
      </c>
      <c r="AL30" s="137" t="e">
        <f t="shared" si="32"/>
        <v>#REF!</v>
      </c>
      <c r="AM30" s="137" t="e">
        <f t="shared" si="32"/>
        <v>#REF!</v>
      </c>
      <c r="AN30" s="137" t="e">
        <f t="shared" si="32"/>
        <v>#REF!</v>
      </c>
      <c r="AO30" s="137" t="e">
        <f t="shared" si="32"/>
        <v>#REF!</v>
      </c>
      <c r="AP30" s="137" t="e">
        <f t="shared" si="32"/>
        <v>#REF!</v>
      </c>
      <c r="AQ30" s="137" t="e">
        <f t="shared" si="32"/>
        <v>#REF!</v>
      </c>
      <c r="AR30" s="137" t="e">
        <f t="shared" si="32"/>
        <v>#REF!</v>
      </c>
      <c r="AS30" s="137" t="e">
        <f t="shared" si="32"/>
        <v>#REF!</v>
      </c>
      <c r="AT30" s="137" t="e">
        <f t="shared" si="32"/>
        <v>#REF!</v>
      </c>
      <c r="AU30" s="137" t="e">
        <f t="shared" si="32"/>
        <v>#REF!</v>
      </c>
      <c r="AV30" s="137">
        <f t="shared" ref="AV30" si="33">ROUNDUP(AV16*0.85,)</f>
        <v>14535</v>
      </c>
      <c r="AW30" s="137">
        <f t="shared" ref="AW30:CU30" si="34">ROUNDUP(AW16*0.85,)</f>
        <v>10370</v>
      </c>
      <c r="AX30" s="137">
        <f t="shared" si="34"/>
        <v>10370</v>
      </c>
      <c r="AY30" s="137">
        <f t="shared" si="34"/>
        <v>10030</v>
      </c>
      <c r="AZ30" s="137">
        <f t="shared" si="34"/>
        <v>10710</v>
      </c>
      <c r="BA30" s="137">
        <f t="shared" si="34"/>
        <v>10710</v>
      </c>
      <c r="BB30" s="137">
        <f t="shared" si="34"/>
        <v>10710</v>
      </c>
      <c r="BC30" s="137">
        <f t="shared" si="34"/>
        <v>10710</v>
      </c>
      <c r="BD30" s="137">
        <f t="shared" si="34"/>
        <v>10710</v>
      </c>
      <c r="BE30" s="137">
        <f t="shared" si="34"/>
        <v>12070</v>
      </c>
      <c r="BF30" s="137">
        <f t="shared" si="34"/>
        <v>11900</v>
      </c>
      <c r="BG30" s="137">
        <f t="shared" si="34"/>
        <v>10030</v>
      </c>
      <c r="BH30" s="137">
        <f t="shared" si="34"/>
        <v>10710</v>
      </c>
      <c r="BI30" s="137">
        <f t="shared" si="34"/>
        <v>10710</v>
      </c>
      <c r="BJ30" s="137">
        <f t="shared" si="34"/>
        <v>10710</v>
      </c>
      <c r="BK30" s="137">
        <f t="shared" si="34"/>
        <v>10710</v>
      </c>
      <c r="BL30" s="137">
        <f t="shared" si="34"/>
        <v>10710</v>
      </c>
      <c r="BM30" s="137">
        <f t="shared" si="34"/>
        <v>10710</v>
      </c>
      <c r="BN30" s="137">
        <f t="shared" si="34"/>
        <v>10710</v>
      </c>
      <c r="BO30" s="137">
        <f t="shared" si="34"/>
        <v>10710</v>
      </c>
      <c r="BP30" s="137">
        <f t="shared" si="34"/>
        <v>10710</v>
      </c>
      <c r="BQ30" s="137">
        <f t="shared" si="34"/>
        <v>9860</v>
      </c>
      <c r="BR30" s="137">
        <f t="shared" si="34"/>
        <v>9860</v>
      </c>
      <c r="BS30" s="137">
        <f t="shared" si="34"/>
        <v>10710</v>
      </c>
      <c r="BT30" s="137">
        <f t="shared" si="34"/>
        <v>9860</v>
      </c>
      <c r="BU30" s="137">
        <f t="shared" si="34"/>
        <v>9860</v>
      </c>
      <c r="BV30" s="137">
        <f t="shared" si="34"/>
        <v>11560</v>
      </c>
      <c r="BW30" s="137">
        <f t="shared" si="34"/>
        <v>9860</v>
      </c>
      <c r="BX30" s="137">
        <f t="shared" si="34"/>
        <v>9860</v>
      </c>
      <c r="BY30" s="137">
        <f t="shared" si="34"/>
        <v>9860</v>
      </c>
      <c r="BZ30" s="137">
        <f t="shared" si="34"/>
        <v>10030</v>
      </c>
      <c r="CA30" s="137">
        <f t="shared" si="34"/>
        <v>9860</v>
      </c>
      <c r="CB30" s="137">
        <f t="shared" si="34"/>
        <v>10030</v>
      </c>
      <c r="CC30" s="137">
        <f t="shared" si="34"/>
        <v>9860</v>
      </c>
      <c r="CD30" s="137">
        <f t="shared" si="34"/>
        <v>10030</v>
      </c>
      <c r="CE30" s="137">
        <f t="shared" si="34"/>
        <v>9860</v>
      </c>
      <c r="CF30" s="137">
        <f t="shared" si="34"/>
        <v>9860</v>
      </c>
      <c r="CG30" s="137">
        <f t="shared" si="34"/>
        <v>9520</v>
      </c>
      <c r="CH30" s="137">
        <f t="shared" si="34"/>
        <v>8500</v>
      </c>
      <c r="CI30" s="137">
        <f t="shared" si="34"/>
        <v>8670</v>
      </c>
      <c r="CJ30" s="137">
        <f t="shared" si="34"/>
        <v>8500</v>
      </c>
      <c r="CK30" s="137">
        <f t="shared" si="34"/>
        <v>8670</v>
      </c>
      <c r="CL30" s="137">
        <f t="shared" si="34"/>
        <v>8500</v>
      </c>
      <c r="CM30" s="137">
        <f t="shared" si="34"/>
        <v>8670</v>
      </c>
      <c r="CN30" s="137">
        <f t="shared" si="34"/>
        <v>8500</v>
      </c>
      <c r="CO30" s="137">
        <f t="shared" si="34"/>
        <v>8670</v>
      </c>
      <c r="CP30" s="137">
        <f t="shared" si="34"/>
        <v>8500</v>
      </c>
      <c r="CQ30" s="137">
        <f t="shared" si="34"/>
        <v>8500</v>
      </c>
      <c r="CR30" s="137">
        <f t="shared" si="34"/>
        <v>8670</v>
      </c>
      <c r="CS30" s="137">
        <f t="shared" si="34"/>
        <v>9860</v>
      </c>
      <c r="CT30" s="137">
        <f t="shared" si="34"/>
        <v>10030</v>
      </c>
      <c r="CU30" s="137">
        <f t="shared" si="34"/>
        <v>9860</v>
      </c>
    </row>
    <row r="31" spans="1:99" x14ac:dyDescent="0.2">
      <c r="A31" s="1"/>
    </row>
    <row r="32" spans="1:99"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row>
  </sheetData>
  <pageMargins left="0.7" right="0.7" top="0.75" bottom="0.75" header="0.3" footer="0.3"/>
  <pageSetup paperSize="9" orientation="portrait" horizontalDpi="4294967295" verticalDpi="4294967295"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2"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ROUNDUP(B8*0.9,)</f>
        <v>#REF!</v>
      </c>
    </row>
    <row r="28" spans="1:2" ht="11.45" customHeight="1" x14ac:dyDescent="0.2">
      <c r="A28" s="3">
        <v>2</v>
      </c>
      <c r="B28" s="141" t="e">
        <f t="shared" ref="B28" si="3">ROUNDUP(B9*0.9,)</f>
        <v>#REF!</v>
      </c>
    </row>
    <row r="29" spans="1:2" ht="11.45" customHeight="1" x14ac:dyDescent="0.2">
      <c r="A29" s="120" t="s">
        <v>107</v>
      </c>
      <c r="B29" s="141"/>
    </row>
    <row r="30" spans="1:2" ht="11.45" customHeight="1" x14ac:dyDescent="0.2">
      <c r="A30" s="3">
        <v>1</v>
      </c>
      <c r="B30" s="141" t="e">
        <f t="shared" ref="B30" si="4">ROUNDUP(B11*0.9,)</f>
        <v>#REF!</v>
      </c>
    </row>
    <row r="31" spans="1:2" ht="11.45" customHeight="1" x14ac:dyDescent="0.2">
      <c r="A31" s="3">
        <v>2</v>
      </c>
      <c r="B31" s="141" t="e">
        <f t="shared" ref="B31" si="5">ROUNDUP(B12*0.9,)</f>
        <v>#REF!</v>
      </c>
    </row>
    <row r="32" spans="1:2" ht="11.45" customHeight="1" x14ac:dyDescent="0.2">
      <c r="A32" s="5" t="s">
        <v>86</v>
      </c>
      <c r="B32" s="141"/>
    </row>
    <row r="33" spans="1:2" ht="11.45" customHeight="1" x14ac:dyDescent="0.2">
      <c r="A33" s="3">
        <v>1</v>
      </c>
      <c r="B33" s="141" t="e">
        <f t="shared" ref="B33" si="6">ROUNDUP(B14*0.9,)</f>
        <v>#REF!</v>
      </c>
    </row>
    <row r="34" spans="1:2" ht="11.45" customHeight="1" x14ac:dyDescent="0.2">
      <c r="A34" s="3">
        <v>2</v>
      </c>
      <c r="B34" s="141" t="e">
        <f t="shared" ref="B34" si="7">ROUNDUP(B15*0.9,)</f>
        <v>#REF!</v>
      </c>
    </row>
    <row r="35" spans="1:2" ht="11.45" customHeight="1" x14ac:dyDescent="0.2">
      <c r="A35" s="4" t="s">
        <v>91</v>
      </c>
      <c r="B35" s="141"/>
    </row>
    <row r="36" spans="1:2" ht="11.45" customHeight="1" x14ac:dyDescent="0.2">
      <c r="A36" s="3">
        <v>1</v>
      </c>
      <c r="B36" s="141" t="e">
        <f t="shared" ref="B36" si="8">ROUNDUP(B17*0.9,)</f>
        <v>#REF!</v>
      </c>
    </row>
    <row r="37" spans="1:2" ht="11.45" customHeight="1" x14ac:dyDescent="0.2">
      <c r="A37" s="3">
        <v>2</v>
      </c>
      <c r="B37" s="141" t="e">
        <f t="shared" ref="B37" si="9">ROUNDUP(B18*0.9,)</f>
        <v>#REF!</v>
      </c>
    </row>
    <row r="38" spans="1:2" ht="11.45" customHeight="1" x14ac:dyDescent="0.2">
      <c r="A38" s="2" t="s">
        <v>92</v>
      </c>
      <c r="B38" s="141"/>
    </row>
    <row r="39" spans="1:2" ht="11.45" customHeight="1" x14ac:dyDescent="0.2">
      <c r="A39" s="3">
        <v>1</v>
      </c>
      <c r="B39" s="141" t="e">
        <f t="shared" ref="B39" si="10">ROUNDUP(B20*0.9,)</f>
        <v>#REF!</v>
      </c>
    </row>
    <row r="40" spans="1:2" ht="11.45" customHeight="1" x14ac:dyDescent="0.2">
      <c r="A40" s="3">
        <v>2</v>
      </c>
      <c r="B40" s="141" t="e">
        <f t="shared" ref="B40" si="11">ROUNDUP(B21*0.9,)</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ROUNDUP(B8*0.87,)</f>
        <v>#REF!</v>
      </c>
    </row>
    <row r="28" spans="1:2" ht="11.45" customHeight="1" x14ac:dyDescent="0.2">
      <c r="A28" s="3">
        <v>2</v>
      </c>
      <c r="B28" s="141" t="e">
        <f t="shared" ref="B28" si="3">ROUNDUP(B9*0.87,)</f>
        <v>#REF!</v>
      </c>
    </row>
    <row r="29" spans="1:2" ht="11.45" customHeight="1" x14ac:dyDescent="0.2">
      <c r="A29" s="120" t="s">
        <v>107</v>
      </c>
      <c r="B29" s="141"/>
    </row>
    <row r="30" spans="1:2" ht="11.45" customHeight="1" x14ac:dyDescent="0.2">
      <c r="A30" s="3">
        <v>1</v>
      </c>
      <c r="B30" s="141" t="e">
        <f t="shared" ref="B30" si="4">ROUNDUP(B11*0.87,)</f>
        <v>#REF!</v>
      </c>
    </row>
    <row r="31" spans="1:2" ht="11.45" customHeight="1" x14ac:dyDescent="0.2">
      <c r="A31" s="3">
        <v>2</v>
      </c>
      <c r="B31" s="141" t="e">
        <f t="shared" ref="B31" si="5">ROUNDUP(B12*0.87,)</f>
        <v>#REF!</v>
      </c>
    </row>
    <row r="32" spans="1:2" ht="11.45" customHeight="1" x14ac:dyDescent="0.2">
      <c r="A32" s="5" t="s">
        <v>86</v>
      </c>
      <c r="B32" s="141"/>
    </row>
    <row r="33" spans="1:2" ht="11.45" customHeight="1" x14ac:dyDescent="0.2">
      <c r="A33" s="3">
        <v>1</v>
      </c>
      <c r="B33" s="141" t="e">
        <f t="shared" ref="B33" si="6">ROUNDUP(B14*0.87,)</f>
        <v>#REF!</v>
      </c>
    </row>
    <row r="34" spans="1:2" ht="11.45" customHeight="1" x14ac:dyDescent="0.2">
      <c r="A34" s="3">
        <v>2</v>
      </c>
      <c r="B34" s="141" t="e">
        <f t="shared" ref="B34" si="7">ROUNDUP(B15*0.87,)</f>
        <v>#REF!</v>
      </c>
    </row>
    <row r="35" spans="1:2" ht="11.45" customHeight="1" x14ac:dyDescent="0.2">
      <c r="A35" s="4" t="s">
        <v>91</v>
      </c>
      <c r="B35" s="141"/>
    </row>
    <row r="36" spans="1:2" ht="11.45" customHeight="1" x14ac:dyDescent="0.2">
      <c r="A36" s="3">
        <v>1</v>
      </c>
      <c r="B36" s="141" t="e">
        <f t="shared" ref="B36" si="8">ROUNDUP(B17*0.87,)</f>
        <v>#REF!</v>
      </c>
    </row>
    <row r="37" spans="1:2" ht="11.45" customHeight="1" x14ac:dyDescent="0.2">
      <c r="A37" s="3">
        <v>2</v>
      </c>
      <c r="B37" s="141" t="e">
        <f t="shared" ref="B37" si="9">ROUNDUP(B18*0.87,)</f>
        <v>#REF!</v>
      </c>
    </row>
    <row r="38" spans="1:2" ht="11.45" customHeight="1" x14ac:dyDescent="0.2">
      <c r="A38" s="2" t="s">
        <v>92</v>
      </c>
      <c r="B38" s="141"/>
    </row>
    <row r="39" spans="1:2" ht="11.45" customHeight="1" x14ac:dyDescent="0.2">
      <c r="A39" s="3">
        <v>1</v>
      </c>
      <c r="B39" s="141" t="e">
        <f t="shared" ref="B39" si="10">ROUNDUP(B20*0.87,)</f>
        <v>#REF!</v>
      </c>
    </row>
    <row r="40" spans="1:2" ht="11.45" customHeight="1" x14ac:dyDescent="0.2">
      <c r="A40" s="3">
        <v>2</v>
      </c>
      <c r="B40" s="141" t="e">
        <f t="shared" ref="B40" si="11">ROUNDUP(B21*0.87,)</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row>
    <row r="23" spans="1:2" x14ac:dyDescent="0.2">
      <c r="A23" s="41" t="s">
        <v>18</v>
      </c>
    </row>
    <row r="24" spans="1:2" x14ac:dyDescent="0.2">
      <c r="A24" s="22" t="s">
        <v>69</v>
      </c>
    </row>
    <row r="25" spans="1:2" x14ac:dyDescent="0.2">
      <c r="A25" s="22"/>
    </row>
    <row r="26" spans="1:2" x14ac:dyDescent="0.2">
      <c r="A26" s="41" t="s">
        <v>3</v>
      </c>
    </row>
    <row r="27" spans="1:2" x14ac:dyDescent="0.2">
      <c r="A27" s="42" t="s">
        <v>4</v>
      </c>
    </row>
    <row r="28" spans="1:2" x14ac:dyDescent="0.2">
      <c r="A28" s="42" t="s">
        <v>5</v>
      </c>
    </row>
    <row r="29" spans="1:2" ht="12.6" customHeight="1" x14ac:dyDescent="0.2">
      <c r="A29" s="26" t="s">
        <v>6</v>
      </c>
    </row>
    <row r="30" spans="1:2" x14ac:dyDescent="0.2">
      <c r="A30" s="42" t="s">
        <v>75</v>
      </c>
    </row>
    <row r="31" spans="1:2" x14ac:dyDescent="0.2">
      <c r="A31" s="22"/>
    </row>
    <row r="32" spans="1:2" x14ac:dyDescent="0.2">
      <c r="A32" s="39" t="s">
        <v>8</v>
      </c>
    </row>
    <row r="33" spans="1:1" ht="48" x14ac:dyDescent="0.2">
      <c r="A33" s="40" t="s">
        <v>17</v>
      </c>
    </row>
    <row r="34" spans="1:1" ht="12.75" thickBot="1" x14ac:dyDescent="0.25"/>
    <row r="35" spans="1:1" ht="12.75" thickBot="1" x14ac:dyDescent="0.25">
      <c r="A35" s="123" t="s">
        <v>108</v>
      </c>
    </row>
    <row r="36" spans="1:1" x14ac:dyDescent="0.2">
      <c r="A36" s="140" t="s">
        <v>137</v>
      </c>
    </row>
  </sheetData>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x14ac:dyDescent="0.2">
      <c r="A22" s="22"/>
    </row>
    <row r="23" spans="1:2" x14ac:dyDescent="0.2">
      <c r="A23" s="41" t="s">
        <v>3</v>
      </c>
    </row>
    <row r="24" spans="1:2" x14ac:dyDescent="0.2">
      <c r="A24" s="42" t="s">
        <v>4</v>
      </c>
    </row>
    <row r="25" spans="1:2" x14ac:dyDescent="0.2">
      <c r="A25" s="42" t="s">
        <v>5</v>
      </c>
    </row>
    <row r="26" spans="1:2" ht="12.6" customHeight="1" x14ac:dyDescent="0.2">
      <c r="A26" s="26" t="s">
        <v>6</v>
      </c>
    </row>
    <row r="27" spans="1:2" x14ac:dyDescent="0.2">
      <c r="A27" s="42" t="s">
        <v>75</v>
      </c>
    </row>
    <row r="28" spans="1:2" s="7" customFormat="1" ht="24" x14ac:dyDescent="0.2">
      <c r="A28" s="66" t="s">
        <v>120</v>
      </c>
    </row>
    <row r="29" spans="1:2" x14ac:dyDescent="0.2">
      <c r="A29" s="22"/>
    </row>
    <row r="30" spans="1:2" ht="120" x14ac:dyDescent="0.2">
      <c r="A30" s="77" t="s">
        <v>109</v>
      </c>
    </row>
    <row r="31" spans="1:2" ht="12.75" thickBot="1" x14ac:dyDescent="0.25">
      <c r="A31" s="63" t="s">
        <v>18</v>
      </c>
    </row>
    <row r="32" spans="1:2" ht="12.75" thickBot="1" x14ac:dyDescent="0.25">
      <c r="A32" s="64" t="s">
        <v>135</v>
      </c>
    </row>
    <row r="33" spans="1:1" x14ac:dyDescent="0.2">
      <c r="A33" s="65" t="s">
        <v>136</v>
      </c>
    </row>
    <row r="34" spans="1:1" x14ac:dyDescent="0.2">
      <c r="A34" s="124"/>
    </row>
    <row r="35" spans="1:1" ht="25.5" x14ac:dyDescent="0.2">
      <c r="A35" s="67" t="s">
        <v>49</v>
      </c>
    </row>
    <row r="36" spans="1:1" ht="31.5" x14ac:dyDescent="0.2">
      <c r="A36" s="113" t="s">
        <v>110</v>
      </c>
    </row>
    <row r="37" spans="1:1" ht="42" x14ac:dyDescent="0.2">
      <c r="A37" s="113" t="s">
        <v>111</v>
      </c>
    </row>
    <row r="38" spans="1:1" ht="21" x14ac:dyDescent="0.2">
      <c r="A38" s="113" t="s">
        <v>112</v>
      </c>
    </row>
    <row r="39" spans="1:1" ht="21" x14ac:dyDescent="0.2">
      <c r="A39" s="113" t="s">
        <v>113</v>
      </c>
    </row>
    <row r="40" spans="1:1" ht="21" x14ac:dyDescent="0.2">
      <c r="A40" s="113" t="s">
        <v>114</v>
      </c>
    </row>
    <row r="41" spans="1:1" ht="31.5" x14ac:dyDescent="0.2">
      <c r="A41" s="113" t="s">
        <v>115</v>
      </c>
    </row>
    <row r="42" spans="1:1" ht="21" x14ac:dyDescent="0.2">
      <c r="A42" s="113" t="s">
        <v>116</v>
      </c>
    </row>
    <row r="43" spans="1:1" ht="31.5" x14ac:dyDescent="0.2">
      <c r="A43" s="113" t="s">
        <v>117</v>
      </c>
    </row>
    <row r="44" spans="1:1" ht="31.5" x14ac:dyDescent="0.2">
      <c r="A44" s="113" t="s">
        <v>118</v>
      </c>
    </row>
    <row r="45" spans="1:1" ht="21" x14ac:dyDescent="0.2">
      <c r="A45" s="113" t="s">
        <v>119</v>
      </c>
    </row>
    <row r="46" spans="1:1" x14ac:dyDescent="0.2">
      <c r="A46" s="69"/>
    </row>
    <row r="47" spans="1:1" ht="31.5" x14ac:dyDescent="0.2">
      <c r="A47" s="70" t="s">
        <v>42</v>
      </c>
    </row>
    <row r="48" spans="1:1" ht="21" x14ac:dyDescent="0.2">
      <c r="A48" s="71" t="s">
        <v>43</v>
      </c>
    </row>
    <row r="49" spans="1:1" ht="42.75" x14ac:dyDescent="0.2">
      <c r="A49" s="72" t="s">
        <v>44</v>
      </c>
    </row>
    <row r="50" spans="1:1" ht="21" x14ac:dyDescent="0.2">
      <c r="A50" s="73" t="s">
        <v>45</v>
      </c>
    </row>
    <row r="51" spans="1:1" x14ac:dyDescent="0.2">
      <c r="A51" s="74"/>
    </row>
    <row r="52" spans="1:1" x14ac:dyDescent="0.2">
      <c r="A52" s="75" t="s">
        <v>8</v>
      </c>
    </row>
    <row r="53" spans="1:1" ht="24" x14ac:dyDescent="0.2">
      <c r="A53" s="62" t="s">
        <v>46</v>
      </c>
    </row>
    <row r="54" spans="1:1" ht="24" x14ac:dyDescent="0.2">
      <c r="A54" s="62" t="s">
        <v>47</v>
      </c>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61"/>
  <sheetViews>
    <sheetView topLeftCell="A13" zoomScaleNormal="100" workbookViewId="0">
      <pane xSplit="1" topLeftCell="B1" activePane="topRight" state="frozen"/>
      <selection pane="topRight" activeCell="E60" sqref="E60"/>
    </sheetView>
  </sheetViews>
  <sheetFormatPr defaultColWidth="8.5703125" defaultRowHeight="12" x14ac:dyDescent="0.2"/>
  <cols>
    <col min="1" max="1" width="84.85546875" style="1" customWidth="1"/>
    <col min="2" max="14" width="9.85546875" style="1" bestFit="1" customWidth="1"/>
    <col min="15" max="15" width="9.85546875" style="1" customWidth="1"/>
    <col min="16" max="30" width="9.85546875" style="1" bestFit="1" customWidth="1"/>
    <col min="31" max="16384" width="8.5703125" style="1"/>
  </cols>
  <sheetData>
    <row r="1" spans="1:30" ht="11.45" customHeight="1" x14ac:dyDescent="0.2">
      <c r="A1" s="9" t="s">
        <v>175</v>
      </c>
    </row>
    <row r="2" spans="1:30" ht="11.45" customHeight="1" x14ac:dyDescent="0.2">
      <c r="A2" s="19"/>
    </row>
    <row r="3" spans="1:30" ht="11.45" customHeight="1" x14ac:dyDescent="0.2">
      <c r="A3" s="76" t="s">
        <v>178</v>
      </c>
    </row>
    <row r="4" spans="1:30" ht="11.25" customHeight="1" x14ac:dyDescent="0.2">
      <c r="A4" s="51" t="s">
        <v>1</v>
      </c>
    </row>
    <row r="5" spans="1:30" s="12" customFormat="1" ht="25.5" customHeight="1" x14ac:dyDescent="0.2">
      <c r="A5" s="8" t="s">
        <v>0</v>
      </c>
      <c r="B5" s="47">
        <f>'C завтраками| Bed and breakfast'!B5</f>
        <v>45847</v>
      </c>
      <c r="C5" s="47">
        <f>'C завтраками| Bed and breakfast'!C5</f>
        <v>45849</v>
      </c>
      <c r="D5" s="47">
        <f>'C завтраками| Bed and breakfast'!D5</f>
        <v>45851</v>
      </c>
      <c r="E5" s="46">
        <f>'C завтраками| Bed and breakfast'!E5</f>
        <v>45852</v>
      </c>
      <c r="F5" s="47">
        <f>'C завтраками| Bed and breakfast'!F5</f>
        <v>45854</v>
      </c>
      <c r="G5" s="47">
        <f>'C завтраками| Bed and breakfast'!G5</f>
        <v>45856</v>
      </c>
      <c r="H5" s="47">
        <f>'C завтраками| Bed and breakfast'!H5</f>
        <v>45858</v>
      </c>
      <c r="I5" s="47">
        <f>'C завтраками| Bed and breakfast'!I5</f>
        <v>45860</v>
      </c>
      <c r="J5" s="47">
        <f>'C завтраками| Bed and breakfast'!J5</f>
        <v>45862</v>
      </c>
      <c r="K5" s="47">
        <f>'C завтраками| Bed and breakfast'!K5</f>
        <v>45863</v>
      </c>
      <c r="L5" s="47">
        <f>'C завтраками| Bed and breakfast'!L5</f>
        <v>45865</v>
      </c>
      <c r="M5" s="46">
        <f>'C завтраками| Bed and breakfast'!M5</f>
        <v>45867</v>
      </c>
      <c r="N5" s="47">
        <f>'C завтраками| Bed and breakfast'!N5</f>
        <v>45870</v>
      </c>
      <c r="O5" s="47">
        <f>'C завтраками| Bed and breakfast'!O5</f>
        <v>45872</v>
      </c>
      <c r="P5" s="47">
        <f>'C завтраками| Bed and breakfast'!P5</f>
        <v>45877</v>
      </c>
      <c r="Q5" s="47">
        <f>'C завтраками| Bed and breakfast'!Q5</f>
        <v>45879</v>
      </c>
      <c r="R5" s="47">
        <f>'C завтраками| Bed and breakfast'!R5</f>
        <v>45882</v>
      </c>
      <c r="S5" s="47">
        <f>'C завтраками| Bed and breakfast'!S5</f>
        <v>45884</v>
      </c>
      <c r="T5" s="47">
        <f>'C завтраками| Bed and breakfast'!T5</f>
        <v>45886</v>
      </c>
      <c r="U5" s="47">
        <f>'C завтраками| Bed and breakfast'!U5</f>
        <v>45890</v>
      </c>
      <c r="V5" s="47">
        <f>'C завтраками| Bed and breakfast'!V5</f>
        <v>45891</v>
      </c>
      <c r="W5" s="47">
        <f>'C завтраками| Bed and breakfast'!W5</f>
        <v>45893</v>
      </c>
      <c r="X5" s="47">
        <f>'C завтраками| Bed and breakfast'!X5</f>
        <v>45901</v>
      </c>
      <c r="Y5" s="47">
        <f>'C завтраками| Bed and breakfast'!Y5</f>
        <v>45905</v>
      </c>
      <c r="Z5" s="47">
        <f>'C завтраками| Bed and breakfast'!Z5</f>
        <v>45907</v>
      </c>
      <c r="AA5" s="47">
        <f>'C завтраками| Bed and breakfast'!AA5</f>
        <v>45909</v>
      </c>
      <c r="AB5" s="47">
        <f>'C завтраками| Bed and breakfast'!AB5</f>
        <v>45913</v>
      </c>
      <c r="AC5" s="47">
        <f>'C завтраками| Bed and breakfast'!AC5</f>
        <v>45926</v>
      </c>
      <c r="AD5" s="47">
        <f>'C завтраками| Bed and breakfast'!AD5</f>
        <v>45928</v>
      </c>
    </row>
    <row r="6" spans="1:30" s="12" customFormat="1" ht="25.5" customHeight="1" x14ac:dyDescent="0.2">
      <c r="A6" s="37"/>
      <c r="B6" s="47">
        <f>'C завтраками| Bed and breakfast'!B6</f>
        <v>45848</v>
      </c>
      <c r="C6" s="47">
        <f>'C завтраками| Bed and breakfast'!C6</f>
        <v>45850</v>
      </c>
      <c r="D6" s="47">
        <f>'C завтраками| Bed and breakfast'!D6</f>
        <v>45851</v>
      </c>
      <c r="E6" s="46">
        <f>'C завтраками| Bed and breakfast'!E6</f>
        <v>45853</v>
      </c>
      <c r="F6" s="47">
        <f>'C завтраками| Bed and breakfast'!F6</f>
        <v>45855</v>
      </c>
      <c r="G6" s="47">
        <f>'C завтраками| Bed and breakfast'!G6</f>
        <v>45857</v>
      </c>
      <c r="H6" s="47">
        <f>'C завтраками| Bed and breakfast'!H6</f>
        <v>45859</v>
      </c>
      <c r="I6" s="47">
        <f>'C завтраками| Bed and breakfast'!I6</f>
        <v>45861</v>
      </c>
      <c r="J6" s="47">
        <f>'C завтраками| Bed and breakfast'!J6</f>
        <v>45862</v>
      </c>
      <c r="K6" s="47">
        <f>'C завтраками| Bed and breakfast'!K6</f>
        <v>45864</v>
      </c>
      <c r="L6" s="47">
        <f>'C завтраками| Bed and breakfast'!L6</f>
        <v>45866</v>
      </c>
      <c r="M6" s="46">
        <f>'C завтраками| Bed and breakfast'!M6</f>
        <v>45869</v>
      </c>
      <c r="N6" s="47">
        <f>'C завтраками| Bed and breakfast'!N6</f>
        <v>45871</v>
      </c>
      <c r="O6" s="47">
        <f>'C завтраками| Bed and breakfast'!O6</f>
        <v>45876</v>
      </c>
      <c r="P6" s="47">
        <f>'C завтраками| Bed and breakfast'!P6</f>
        <v>45878</v>
      </c>
      <c r="Q6" s="47">
        <f>'C завтраками| Bed and breakfast'!Q6</f>
        <v>45881</v>
      </c>
      <c r="R6" s="47">
        <f>'C завтраками| Bed and breakfast'!R6</f>
        <v>45883</v>
      </c>
      <c r="S6" s="47">
        <f>'C завтраками| Bed and breakfast'!S6</f>
        <v>45885</v>
      </c>
      <c r="T6" s="47">
        <f>'C завтраками| Bed and breakfast'!T6</f>
        <v>45889</v>
      </c>
      <c r="U6" s="47">
        <f>'C завтраками| Bed and breakfast'!U6</f>
        <v>45890</v>
      </c>
      <c r="V6" s="47">
        <f>'C завтраками| Bed and breakfast'!V6</f>
        <v>45892</v>
      </c>
      <c r="W6" s="47">
        <f>'C завтраками| Bed and breakfast'!W6</f>
        <v>45900</v>
      </c>
      <c r="X6" s="47">
        <f>'C завтраками| Bed and breakfast'!X6</f>
        <v>45904</v>
      </c>
      <c r="Y6" s="47">
        <f>'C завтраками| Bed and breakfast'!Y6</f>
        <v>45906</v>
      </c>
      <c r="Z6" s="47">
        <f>'C завтраками| Bed and breakfast'!Z6</f>
        <v>45908</v>
      </c>
      <c r="AA6" s="47">
        <f>'C завтраками| Bed and breakfast'!AA6</f>
        <v>45912</v>
      </c>
      <c r="AB6" s="47">
        <f>'C завтраками| Bed and breakfast'!AB6</f>
        <v>45925</v>
      </c>
      <c r="AC6" s="47">
        <f>'C завтраками| Bed and breakfast'!AC6</f>
        <v>45927</v>
      </c>
      <c r="AD6" s="47">
        <f>'C завтраками| Bed and breakfast'!AD6</f>
        <v>45930</v>
      </c>
    </row>
    <row r="7" spans="1:30" ht="11.45" customHeight="1" x14ac:dyDescent="0.2">
      <c r="A7" s="11" t="s">
        <v>11</v>
      </c>
    </row>
    <row r="8" spans="1:30" ht="11.45" customHeight="1" x14ac:dyDescent="0.2">
      <c r="A8" s="3">
        <v>1</v>
      </c>
      <c r="B8" s="29">
        <f>'C завтраками| Bed and breakfast'!B8*0.9</f>
        <v>10260</v>
      </c>
      <c r="C8" s="29">
        <f>'C завтраками| Bed and breakfast'!C8*0.9</f>
        <v>6840</v>
      </c>
      <c r="D8" s="29">
        <f>'C завтраками| Bed and breakfast'!D8*0.9</f>
        <v>6840</v>
      </c>
      <c r="E8" s="29">
        <f>'C завтраками| Bed and breakfast'!E8*0.9</f>
        <v>6480</v>
      </c>
      <c r="F8" s="29">
        <f>'C завтраками| Bed and breakfast'!F8*0.9</f>
        <v>7200</v>
      </c>
      <c r="G8" s="29">
        <f>'C завтраками| Bed and breakfast'!G8*0.9</f>
        <v>7200</v>
      </c>
      <c r="H8" s="29">
        <f>'C завтраками| Bed and breakfast'!H8*0.9</f>
        <v>7200</v>
      </c>
      <c r="I8" s="29">
        <f>'C завтраками| Bed and breakfast'!I8*0.9</f>
        <v>7200</v>
      </c>
      <c r="J8" s="29">
        <f>'C завтраками| Bed and breakfast'!J8*0.9</f>
        <v>7200</v>
      </c>
      <c r="K8" s="29">
        <f>'C завтраками| Bed and breakfast'!K8*0.9</f>
        <v>8640</v>
      </c>
      <c r="L8" s="29">
        <f>'C завтраками| Bed and breakfast'!L8*0.9</f>
        <v>8460</v>
      </c>
      <c r="M8" s="29">
        <f>'C завтраками| Bed and breakfast'!M8*0.9</f>
        <v>6480</v>
      </c>
      <c r="N8" s="29">
        <f>'C завтраками| Bed and breakfast'!N8*0.9</f>
        <v>7200</v>
      </c>
      <c r="O8" s="29">
        <f>'C завтраками| Bed and breakfast'!O8*0.9</f>
        <v>7200</v>
      </c>
      <c r="P8" s="29">
        <f>'C завтраками| Bed and breakfast'!P8*0.9</f>
        <v>7200</v>
      </c>
      <c r="Q8" s="29">
        <f>'C завтраками| Bed and breakfast'!Q8*0.9</f>
        <v>7200</v>
      </c>
      <c r="R8" s="29">
        <f>'C завтраками| Bed and breakfast'!R8*0.9</f>
        <v>7200</v>
      </c>
      <c r="S8" s="29">
        <f>'C завтраками| Bed and breakfast'!S8*0.9</f>
        <v>7200</v>
      </c>
      <c r="T8" s="29">
        <f>'C завтраками| Bed and breakfast'!T8*0.9</f>
        <v>7200</v>
      </c>
      <c r="U8" s="29">
        <f>'C завтраками| Bed and breakfast'!U8*0.9</f>
        <v>7200</v>
      </c>
      <c r="V8" s="29">
        <f>'C завтраками| Bed and breakfast'!V8*0.9</f>
        <v>7200</v>
      </c>
      <c r="W8" s="29">
        <f>'C завтраками| Bed and breakfast'!W8*0.9</f>
        <v>6300</v>
      </c>
      <c r="X8" s="29">
        <f>'C завтраками| Bed and breakfast'!X8*0.9</f>
        <v>6300</v>
      </c>
      <c r="Y8" s="29">
        <f>'C завтраками| Bed and breakfast'!Y8*0.9</f>
        <v>7200</v>
      </c>
      <c r="Z8" s="29">
        <f>'C завтраками| Bed and breakfast'!Z8*0.9</f>
        <v>6300</v>
      </c>
      <c r="AA8" s="29">
        <f>'C завтраками| Bed and breakfast'!AA8*0.9</f>
        <v>6300</v>
      </c>
      <c r="AB8" s="29">
        <f>'C завтраками| Bed and breakfast'!AB8*0.9</f>
        <v>8100</v>
      </c>
      <c r="AC8" s="29">
        <f>'C завтраками| Bed and breakfast'!AC8*0.9</f>
        <v>6300</v>
      </c>
      <c r="AD8" s="29">
        <f>'C завтраками| Bed and breakfast'!AD8*0.9</f>
        <v>6300</v>
      </c>
    </row>
    <row r="9" spans="1:30" ht="11.45" customHeight="1" x14ac:dyDescent="0.2">
      <c r="A9" s="3">
        <v>2</v>
      </c>
      <c r="B9" s="29">
        <f>'C завтраками| Bed and breakfast'!B9*0.9</f>
        <v>11520</v>
      </c>
      <c r="C9" s="29">
        <f>'C завтраками| Bed and breakfast'!C9*0.9</f>
        <v>8100</v>
      </c>
      <c r="D9" s="29">
        <f>'C завтраками| Bed and breakfast'!D9*0.9</f>
        <v>8100</v>
      </c>
      <c r="E9" s="29">
        <f>'C завтраками| Bed and breakfast'!E9*0.9</f>
        <v>7740</v>
      </c>
      <c r="F9" s="29">
        <f>'C завтраками| Bed and breakfast'!F9*0.9</f>
        <v>8460</v>
      </c>
      <c r="G9" s="29">
        <f>'C завтраками| Bed and breakfast'!G9*0.9</f>
        <v>8460</v>
      </c>
      <c r="H9" s="29">
        <f>'C завтраками| Bed and breakfast'!H9*0.9</f>
        <v>8460</v>
      </c>
      <c r="I9" s="29">
        <f>'C завтраками| Bed and breakfast'!I9*0.9</f>
        <v>8460</v>
      </c>
      <c r="J9" s="29">
        <f>'C завтраками| Bed and breakfast'!J9*0.9</f>
        <v>8460</v>
      </c>
      <c r="K9" s="29">
        <f>'C завтраками| Bed and breakfast'!K9*0.9</f>
        <v>9900</v>
      </c>
      <c r="L9" s="29">
        <f>'C завтраками| Bed and breakfast'!L9*0.9</f>
        <v>9720</v>
      </c>
      <c r="M9" s="29">
        <f>'C завтраками| Bed and breakfast'!M9*0.9</f>
        <v>7740</v>
      </c>
      <c r="N9" s="29">
        <f>'C завтраками| Bed and breakfast'!N9*0.9</f>
        <v>8460</v>
      </c>
      <c r="O9" s="29">
        <f>'C завтраками| Bed and breakfast'!O9*0.9</f>
        <v>8460</v>
      </c>
      <c r="P9" s="29">
        <f>'C завтраками| Bed and breakfast'!P9*0.9</f>
        <v>8460</v>
      </c>
      <c r="Q9" s="29">
        <f>'C завтраками| Bed and breakfast'!Q9*0.9</f>
        <v>8460</v>
      </c>
      <c r="R9" s="29">
        <f>'C завтраками| Bed and breakfast'!R9*0.9</f>
        <v>8460</v>
      </c>
      <c r="S9" s="29">
        <f>'C завтраками| Bed and breakfast'!S9*0.9</f>
        <v>8460</v>
      </c>
      <c r="T9" s="29">
        <f>'C завтраками| Bed and breakfast'!T9*0.9</f>
        <v>8460</v>
      </c>
      <c r="U9" s="29">
        <f>'C завтраками| Bed and breakfast'!U9*0.9</f>
        <v>8460</v>
      </c>
      <c r="V9" s="29">
        <f>'C завтраками| Bed and breakfast'!V9*0.9</f>
        <v>8460</v>
      </c>
      <c r="W9" s="29">
        <f>'C завтраками| Bed and breakfast'!W9*0.9</f>
        <v>7560</v>
      </c>
      <c r="X9" s="29">
        <f>'C завтраками| Bed and breakfast'!X9*0.9</f>
        <v>7560</v>
      </c>
      <c r="Y9" s="29">
        <f>'C завтраками| Bed and breakfast'!Y9*0.9</f>
        <v>8460</v>
      </c>
      <c r="Z9" s="29">
        <f>'C завтраками| Bed and breakfast'!Z9*0.9</f>
        <v>7560</v>
      </c>
      <c r="AA9" s="29">
        <f>'C завтраками| Bed and breakfast'!AA9*0.9</f>
        <v>7560</v>
      </c>
      <c r="AB9" s="29">
        <f>'C завтраками| Bed and breakfast'!AB9*0.9</f>
        <v>9360</v>
      </c>
      <c r="AC9" s="29">
        <f>'C завтраками| Bed and breakfast'!AC9*0.9</f>
        <v>7560</v>
      </c>
      <c r="AD9" s="29">
        <f>'C завтраками| Bed and breakfast'!AD9*0.9</f>
        <v>7560</v>
      </c>
    </row>
    <row r="10" spans="1:30" ht="11.45" customHeight="1" x14ac:dyDescent="0.2">
      <c r="A10" s="120" t="s">
        <v>107</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row>
    <row r="11" spans="1:30" ht="11.45" customHeight="1" x14ac:dyDescent="0.2">
      <c r="A11" s="3">
        <v>1</v>
      </c>
      <c r="B11" s="29">
        <f>'C завтраками| Bed and breakfast'!B11*0.9</f>
        <v>11610</v>
      </c>
      <c r="C11" s="29">
        <f>'C завтраками| Bed and breakfast'!C11*0.9</f>
        <v>8190</v>
      </c>
      <c r="D11" s="29">
        <f>'C завтраками| Bed and breakfast'!D11*0.9</f>
        <v>8190</v>
      </c>
      <c r="E11" s="29">
        <f>'C завтраками| Bed and breakfast'!E11*0.9</f>
        <v>7830</v>
      </c>
      <c r="F11" s="29">
        <f>'C завтраками| Bed and breakfast'!F11*0.9</f>
        <v>8550</v>
      </c>
      <c r="G11" s="29">
        <f>'C завтраками| Bed and breakfast'!G11*0.9</f>
        <v>8550</v>
      </c>
      <c r="H11" s="29">
        <f>'C завтраками| Bed and breakfast'!H11*0.9</f>
        <v>8550</v>
      </c>
      <c r="I11" s="29">
        <f>'C завтраками| Bed and breakfast'!I11*0.9</f>
        <v>8550</v>
      </c>
      <c r="J11" s="29">
        <f>'C завтраками| Bed and breakfast'!J11*0.9</f>
        <v>8550</v>
      </c>
      <c r="K11" s="29">
        <f>'C завтраками| Bed and breakfast'!K11*0.9</f>
        <v>9990</v>
      </c>
      <c r="L11" s="29">
        <f>'C завтраками| Bed and breakfast'!L11*0.9</f>
        <v>9810</v>
      </c>
      <c r="M11" s="29">
        <f>'C завтраками| Bed and breakfast'!M11*0.9</f>
        <v>7830</v>
      </c>
      <c r="N11" s="29">
        <f>'C завтраками| Bed and breakfast'!N11*0.9</f>
        <v>8550</v>
      </c>
      <c r="O11" s="29">
        <f>'C завтраками| Bed and breakfast'!O11*0.9</f>
        <v>8550</v>
      </c>
      <c r="P11" s="29">
        <f>'C завтраками| Bed and breakfast'!P11*0.9</f>
        <v>8550</v>
      </c>
      <c r="Q11" s="29">
        <f>'C завтраками| Bed and breakfast'!Q11*0.9</f>
        <v>8550</v>
      </c>
      <c r="R11" s="29">
        <f>'C завтраками| Bed and breakfast'!R11*0.9</f>
        <v>8550</v>
      </c>
      <c r="S11" s="29">
        <f>'C завтраками| Bed and breakfast'!S11*0.9</f>
        <v>8550</v>
      </c>
      <c r="T11" s="29">
        <f>'C завтраками| Bed and breakfast'!T11*0.9</f>
        <v>8550</v>
      </c>
      <c r="U11" s="29">
        <f>'C завтраками| Bed and breakfast'!U11*0.9</f>
        <v>8550</v>
      </c>
      <c r="V11" s="29">
        <f>'C завтраками| Bed and breakfast'!V11*0.9</f>
        <v>8550</v>
      </c>
      <c r="W11" s="29">
        <f>'C завтраками| Bed and breakfast'!W11*0.9</f>
        <v>7650</v>
      </c>
      <c r="X11" s="29">
        <f>'C завтраками| Bed and breakfast'!X11*0.9</f>
        <v>7650</v>
      </c>
      <c r="Y11" s="29">
        <f>'C завтраками| Bed and breakfast'!Y11*0.9</f>
        <v>8550</v>
      </c>
      <c r="Z11" s="29">
        <f>'C завтраками| Bed and breakfast'!Z11*0.9</f>
        <v>7650</v>
      </c>
      <c r="AA11" s="29">
        <f>'C завтраками| Bed and breakfast'!AA11*0.9</f>
        <v>7650</v>
      </c>
      <c r="AB11" s="29">
        <f>'C завтраками| Bed and breakfast'!AB11*0.9</f>
        <v>9450</v>
      </c>
      <c r="AC11" s="29">
        <f>'C завтраками| Bed and breakfast'!AC11*0.9</f>
        <v>7650</v>
      </c>
      <c r="AD11" s="29">
        <f>'C завтраками| Bed and breakfast'!AD11*0.9</f>
        <v>7650</v>
      </c>
    </row>
    <row r="12" spans="1:30" ht="11.45" customHeight="1" x14ac:dyDescent="0.2">
      <c r="A12" s="3">
        <v>2</v>
      </c>
      <c r="B12" s="29">
        <f>'C завтраками| Bed and breakfast'!B12*0.9</f>
        <v>12870</v>
      </c>
      <c r="C12" s="29">
        <f>'C завтраками| Bed and breakfast'!C12*0.9</f>
        <v>9450</v>
      </c>
      <c r="D12" s="29">
        <f>'C завтраками| Bed and breakfast'!D12*0.9</f>
        <v>9450</v>
      </c>
      <c r="E12" s="29">
        <f>'C завтраками| Bed and breakfast'!E12*0.9</f>
        <v>9090</v>
      </c>
      <c r="F12" s="29">
        <f>'C завтраками| Bed and breakfast'!F12*0.9</f>
        <v>9810</v>
      </c>
      <c r="G12" s="29">
        <f>'C завтраками| Bed and breakfast'!G12*0.9</f>
        <v>9810</v>
      </c>
      <c r="H12" s="29">
        <f>'C завтраками| Bed and breakfast'!H12*0.9</f>
        <v>9810</v>
      </c>
      <c r="I12" s="29">
        <f>'C завтраками| Bed and breakfast'!I12*0.9</f>
        <v>9810</v>
      </c>
      <c r="J12" s="29">
        <f>'C завтраками| Bed and breakfast'!J12*0.9</f>
        <v>9810</v>
      </c>
      <c r="K12" s="29">
        <f>'C завтраками| Bed and breakfast'!K12*0.9</f>
        <v>11250</v>
      </c>
      <c r="L12" s="29">
        <f>'C завтраками| Bed and breakfast'!L12*0.9</f>
        <v>11070</v>
      </c>
      <c r="M12" s="29">
        <f>'C завтраками| Bed and breakfast'!M12*0.9</f>
        <v>9090</v>
      </c>
      <c r="N12" s="29">
        <f>'C завтраками| Bed and breakfast'!N12*0.9</f>
        <v>9810</v>
      </c>
      <c r="O12" s="29">
        <f>'C завтраками| Bed and breakfast'!O12*0.9</f>
        <v>9810</v>
      </c>
      <c r="P12" s="29">
        <f>'C завтраками| Bed and breakfast'!P12*0.9</f>
        <v>9810</v>
      </c>
      <c r="Q12" s="29">
        <f>'C завтраками| Bed and breakfast'!Q12*0.9</f>
        <v>9810</v>
      </c>
      <c r="R12" s="29">
        <f>'C завтраками| Bed and breakfast'!R12*0.9</f>
        <v>9810</v>
      </c>
      <c r="S12" s="29">
        <f>'C завтраками| Bed and breakfast'!S12*0.9</f>
        <v>9810</v>
      </c>
      <c r="T12" s="29">
        <f>'C завтраками| Bed and breakfast'!T12*0.9</f>
        <v>9810</v>
      </c>
      <c r="U12" s="29">
        <f>'C завтраками| Bed and breakfast'!U12*0.9</f>
        <v>9810</v>
      </c>
      <c r="V12" s="29">
        <f>'C завтраками| Bed and breakfast'!V12*0.9</f>
        <v>9810</v>
      </c>
      <c r="W12" s="29">
        <f>'C завтраками| Bed and breakfast'!W12*0.9</f>
        <v>8910</v>
      </c>
      <c r="X12" s="29">
        <f>'C завтраками| Bed and breakfast'!X12*0.9</f>
        <v>8910</v>
      </c>
      <c r="Y12" s="29">
        <f>'C завтраками| Bed and breakfast'!Y12*0.9</f>
        <v>9810</v>
      </c>
      <c r="Z12" s="29">
        <f>'C завтраками| Bed and breakfast'!Z12*0.9</f>
        <v>8910</v>
      </c>
      <c r="AA12" s="29">
        <f>'C завтраками| Bed and breakfast'!AA12*0.9</f>
        <v>8910</v>
      </c>
      <c r="AB12" s="29">
        <f>'C завтраками| Bed and breakfast'!AB12*0.9</f>
        <v>10710</v>
      </c>
      <c r="AC12" s="29">
        <f>'C завтраками| Bed and breakfast'!AC12*0.9</f>
        <v>8910</v>
      </c>
      <c r="AD12" s="29">
        <f>'C завтраками| Bed and breakfast'!AD12*0.9</f>
        <v>8910</v>
      </c>
    </row>
    <row r="13" spans="1:30" ht="11.45" customHeight="1" x14ac:dyDescent="0.2">
      <c r="A13" s="120" t="s">
        <v>86</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row>
    <row r="14" spans="1:30" ht="11.45" customHeight="1" x14ac:dyDescent="0.2">
      <c r="A14" s="3">
        <v>1</v>
      </c>
      <c r="B14" s="29">
        <f>'C завтраками| Bed and breakfast'!B14*0.9</f>
        <v>13410</v>
      </c>
      <c r="C14" s="29">
        <f>'C завтраками| Bed and breakfast'!C14*0.9</f>
        <v>9990</v>
      </c>
      <c r="D14" s="29">
        <f>'C завтраками| Bed and breakfast'!D14*0.9</f>
        <v>9990</v>
      </c>
      <c r="E14" s="29">
        <f>'C завтраками| Bed and breakfast'!E14*0.9</f>
        <v>9630</v>
      </c>
      <c r="F14" s="29">
        <f>'C завтраками| Bed and breakfast'!F14*0.9</f>
        <v>10350</v>
      </c>
      <c r="G14" s="29">
        <f>'C завтраками| Bed and breakfast'!G14*0.9</f>
        <v>10350</v>
      </c>
      <c r="H14" s="29">
        <f>'C завтраками| Bed and breakfast'!H14*0.9</f>
        <v>10350</v>
      </c>
      <c r="I14" s="29">
        <f>'C завтраками| Bed and breakfast'!I14*0.9</f>
        <v>10350</v>
      </c>
      <c r="J14" s="29">
        <f>'C завтраками| Bed and breakfast'!J14*0.9</f>
        <v>10350</v>
      </c>
      <c r="K14" s="29">
        <f>'C завтраками| Bed and breakfast'!K14*0.9</f>
        <v>11790</v>
      </c>
      <c r="L14" s="29">
        <f>'C завтраками| Bed and breakfast'!L14*0.9</f>
        <v>11610</v>
      </c>
      <c r="M14" s="29">
        <f>'C завтраками| Bed and breakfast'!M14*0.9</f>
        <v>9630</v>
      </c>
      <c r="N14" s="29">
        <f>'C завтраками| Bed and breakfast'!N14*0.9</f>
        <v>10350</v>
      </c>
      <c r="O14" s="29">
        <f>'C завтраками| Bed and breakfast'!O14*0.9</f>
        <v>10350</v>
      </c>
      <c r="P14" s="29">
        <f>'C завтраками| Bed and breakfast'!P14*0.9</f>
        <v>10350</v>
      </c>
      <c r="Q14" s="29">
        <f>'C завтраками| Bed and breakfast'!Q14*0.9</f>
        <v>10350</v>
      </c>
      <c r="R14" s="29">
        <f>'C завтраками| Bed and breakfast'!R14*0.9</f>
        <v>10350</v>
      </c>
      <c r="S14" s="29">
        <f>'C завтраками| Bed and breakfast'!S14*0.9</f>
        <v>10350</v>
      </c>
      <c r="T14" s="29">
        <f>'C завтраками| Bed and breakfast'!T14*0.9</f>
        <v>10350</v>
      </c>
      <c r="U14" s="29">
        <f>'C завтраками| Bed and breakfast'!U14*0.9</f>
        <v>10350</v>
      </c>
      <c r="V14" s="29">
        <f>'C завтраками| Bed and breakfast'!V14*0.9</f>
        <v>10350</v>
      </c>
      <c r="W14" s="29">
        <f>'C завтраками| Bed and breakfast'!W14*0.9</f>
        <v>9450</v>
      </c>
      <c r="X14" s="29">
        <f>'C завтраками| Bed and breakfast'!X14*0.9</f>
        <v>9450</v>
      </c>
      <c r="Y14" s="29">
        <f>'C завтраками| Bed and breakfast'!Y14*0.9</f>
        <v>10350</v>
      </c>
      <c r="Z14" s="29">
        <f>'C завтраками| Bed and breakfast'!Z14*0.9</f>
        <v>9450</v>
      </c>
      <c r="AA14" s="29">
        <f>'C завтраками| Bed and breakfast'!AA14*0.9</f>
        <v>9450</v>
      </c>
      <c r="AB14" s="29">
        <f>'C завтраками| Bed and breakfast'!AB14*0.9</f>
        <v>11250</v>
      </c>
      <c r="AC14" s="29">
        <f>'C завтраками| Bed and breakfast'!AC14*0.9</f>
        <v>9450</v>
      </c>
      <c r="AD14" s="29">
        <f>'C завтраками| Bed and breakfast'!AD14*0.9</f>
        <v>9450</v>
      </c>
    </row>
    <row r="15" spans="1:30" ht="11.45" customHeight="1" x14ac:dyDescent="0.2">
      <c r="A15" s="3">
        <v>2</v>
      </c>
      <c r="B15" s="29">
        <f>'C завтраками| Bed and breakfast'!B15*0.9</f>
        <v>14670</v>
      </c>
      <c r="C15" s="29">
        <f>'C завтраками| Bed and breakfast'!C15*0.9</f>
        <v>11250</v>
      </c>
      <c r="D15" s="29">
        <f>'C завтраками| Bed and breakfast'!D15*0.9</f>
        <v>11250</v>
      </c>
      <c r="E15" s="29">
        <f>'C завтраками| Bed and breakfast'!E15*0.9</f>
        <v>10890</v>
      </c>
      <c r="F15" s="29">
        <f>'C завтраками| Bed and breakfast'!F15*0.9</f>
        <v>11610</v>
      </c>
      <c r="G15" s="29">
        <f>'C завтраками| Bed and breakfast'!G15*0.9</f>
        <v>11610</v>
      </c>
      <c r="H15" s="29">
        <f>'C завтраками| Bed and breakfast'!H15*0.9</f>
        <v>11610</v>
      </c>
      <c r="I15" s="29">
        <f>'C завтраками| Bed and breakfast'!I15*0.9</f>
        <v>11610</v>
      </c>
      <c r="J15" s="29">
        <f>'C завтраками| Bed and breakfast'!J15*0.9</f>
        <v>11610</v>
      </c>
      <c r="K15" s="29">
        <f>'C завтраками| Bed and breakfast'!K15*0.9</f>
        <v>13050</v>
      </c>
      <c r="L15" s="29">
        <f>'C завтраками| Bed and breakfast'!L15*0.9</f>
        <v>12870</v>
      </c>
      <c r="M15" s="29">
        <f>'C завтраками| Bed and breakfast'!M15*0.9</f>
        <v>10890</v>
      </c>
      <c r="N15" s="29">
        <f>'C завтраками| Bed and breakfast'!N15*0.9</f>
        <v>11610</v>
      </c>
      <c r="O15" s="29">
        <f>'C завтраками| Bed and breakfast'!O15*0.9</f>
        <v>11610</v>
      </c>
      <c r="P15" s="29">
        <f>'C завтраками| Bed and breakfast'!P15*0.9</f>
        <v>11610</v>
      </c>
      <c r="Q15" s="29">
        <f>'C завтраками| Bed and breakfast'!Q15*0.9</f>
        <v>11610</v>
      </c>
      <c r="R15" s="29">
        <f>'C завтраками| Bed and breakfast'!R15*0.9</f>
        <v>11610</v>
      </c>
      <c r="S15" s="29">
        <f>'C завтраками| Bed and breakfast'!S15*0.9</f>
        <v>11610</v>
      </c>
      <c r="T15" s="29">
        <f>'C завтраками| Bed and breakfast'!T15*0.9</f>
        <v>11610</v>
      </c>
      <c r="U15" s="29">
        <f>'C завтраками| Bed and breakfast'!U15*0.9</f>
        <v>11610</v>
      </c>
      <c r="V15" s="29">
        <f>'C завтраками| Bed and breakfast'!V15*0.9</f>
        <v>11610</v>
      </c>
      <c r="W15" s="29">
        <f>'C завтраками| Bed and breakfast'!W15*0.9</f>
        <v>10710</v>
      </c>
      <c r="X15" s="29">
        <f>'C завтраками| Bed and breakfast'!X15*0.9</f>
        <v>10710</v>
      </c>
      <c r="Y15" s="29">
        <f>'C завтраками| Bed and breakfast'!Y15*0.9</f>
        <v>11610</v>
      </c>
      <c r="Z15" s="29">
        <f>'C завтраками| Bed and breakfast'!Z15*0.9</f>
        <v>10710</v>
      </c>
      <c r="AA15" s="29">
        <f>'C завтраками| Bed and breakfast'!AA15*0.9</f>
        <v>10710</v>
      </c>
      <c r="AB15" s="29">
        <f>'C завтраками| Bed and breakfast'!AB15*0.9</f>
        <v>12510</v>
      </c>
      <c r="AC15" s="29">
        <f>'C завтраками| Bed and breakfast'!AC15*0.9</f>
        <v>10710</v>
      </c>
      <c r="AD15" s="29">
        <f>'C завтраками| Bed and breakfast'!AD15*0.9</f>
        <v>10710</v>
      </c>
    </row>
    <row r="16" spans="1:30" ht="11.45" customHeight="1" x14ac:dyDescent="0.2">
      <c r="A16" s="122" t="s">
        <v>91</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ht="11.45" customHeight="1" x14ac:dyDescent="0.2">
      <c r="A17" s="3">
        <v>1</v>
      </c>
      <c r="B17" s="29">
        <f>'C завтраками| Bed and breakfast'!B17*0.9</f>
        <v>14310</v>
      </c>
      <c r="C17" s="29">
        <f>'C завтраками| Bed and breakfast'!C17*0.9</f>
        <v>10890</v>
      </c>
      <c r="D17" s="29">
        <f>'C завтраками| Bed and breakfast'!D17*0.9</f>
        <v>10890</v>
      </c>
      <c r="E17" s="29">
        <f>'C завтраками| Bed and breakfast'!E17*0.9</f>
        <v>10530</v>
      </c>
      <c r="F17" s="29">
        <f>'C завтраками| Bed and breakfast'!F17*0.9</f>
        <v>11250</v>
      </c>
      <c r="G17" s="29">
        <f>'C завтраками| Bed and breakfast'!G17*0.9</f>
        <v>11250</v>
      </c>
      <c r="H17" s="29">
        <f>'C завтраками| Bed and breakfast'!H17*0.9</f>
        <v>11250</v>
      </c>
      <c r="I17" s="29">
        <f>'C завтраками| Bed and breakfast'!I17*0.9</f>
        <v>11250</v>
      </c>
      <c r="J17" s="29">
        <f>'C завтраками| Bed and breakfast'!J17*0.9</f>
        <v>11250</v>
      </c>
      <c r="K17" s="29">
        <f>'C завтраками| Bed and breakfast'!K17*0.9</f>
        <v>12690</v>
      </c>
      <c r="L17" s="29">
        <f>'C завтраками| Bed and breakfast'!L17*0.9</f>
        <v>12510</v>
      </c>
      <c r="M17" s="29">
        <f>'C завтраками| Bed and breakfast'!M17*0.9</f>
        <v>10530</v>
      </c>
      <c r="N17" s="29">
        <f>'C завтраками| Bed and breakfast'!N17*0.9</f>
        <v>11250</v>
      </c>
      <c r="O17" s="29">
        <f>'C завтраками| Bed and breakfast'!O17*0.9</f>
        <v>11250</v>
      </c>
      <c r="P17" s="29">
        <f>'C завтраками| Bed and breakfast'!P17*0.9</f>
        <v>11250</v>
      </c>
      <c r="Q17" s="29">
        <f>'C завтраками| Bed and breakfast'!Q17*0.9</f>
        <v>11250</v>
      </c>
      <c r="R17" s="29">
        <f>'C завтраками| Bed and breakfast'!R17*0.9</f>
        <v>11250</v>
      </c>
      <c r="S17" s="29">
        <f>'C завтраками| Bed and breakfast'!S17*0.9</f>
        <v>11250</v>
      </c>
      <c r="T17" s="29">
        <f>'C завтраками| Bed and breakfast'!T17*0.9</f>
        <v>11250</v>
      </c>
      <c r="U17" s="29">
        <f>'C завтраками| Bed and breakfast'!U17*0.9</f>
        <v>11250</v>
      </c>
      <c r="V17" s="29">
        <f>'C завтраками| Bed and breakfast'!V17*0.9</f>
        <v>11250</v>
      </c>
      <c r="W17" s="29">
        <f>'C завтраками| Bed and breakfast'!W17*0.9</f>
        <v>10350</v>
      </c>
      <c r="X17" s="29">
        <f>'C завтраками| Bed and breakfast'!X17*0.9</f>
        <v>10350</v>
      </c>
      <c r="Y17" s="29">
        <f>'C завтраками| Bed and breakfast'!Y17*0.9</f>
        <v>11250</v>
      </c>
      <c r="Z17" s="29">
        <f>'C завтраками| Bed and breakfast'!Z17*0.9</f>
        <v>10350</v>
      </c>
      <c r="AA17" s="29">
        <f>'C завтраками| Bed and breakfast'!AA17*0.9</f>
        <v>10350</v>
      </c>
      <c r="AB17" s="29">
        <f>'C завтраками| Bed and breakfast'!AB17*0.9</f>
        <v>12150</v>
      </c>
      <c r="AC17" s="29">
        <f>'C завтраками| Bed and breakfast'!AC17*0.9</f>
        <v>10350</v>
      </c>
      <c r="AD17" s="29">
        <f>'C завтраками| Bed and breakfast'!AD17*0.9</f>
        <v>10350</v>
      </c>
    </row>
    <row r="18" spans="1:30" ht="11.45" customHeight="1" x14ac:dyDescent="0.2">
      <c r="A18" s="3">
        <v>2</v>
      </c>
      <c r="B18" s="29">
        <f>'C завтраками| Bed and breakfast'!B18*0.9</f>
        <v>15570</v>
      </c>
      <c r="C18" s="29">
        <f>'C завтраками| Bed and breakfast'!C18*0.9</f>
        <v>12150</v>
      </c>
      <c r="D18" s="29">
        <f>'C завтраками| Bed and breakfast'!D18*0.9</f>
        <v>12150</v>
      </c>
      <c r="E18" s="29">
        <f>'C завтраками| Bed and breakfast'!E18*0.9</f>
        <v>11790</v>
      </c>
      <c r="F18" s="29">
        <f>'C завтраками| Bed and breakfast'!F18*0.9</f>
        <v>12510</v>
      </c>
      <c r="G18" s="29">
        <f>'C завтраками| Bed and breakfast'!G18*0.9</f>
        <v>12510</v>
      </c>
      <c r="H18" s="29">
        <f>'C завтраками| Bed and breakfast'!H18*0.9</f>
        <v>12510</v>
      </c>
      <c r="I18" s="29">
        <f>'C завтраками| Bed and breakfast'!I18*0.9</f>
        <v>12510</v>
      </c>
      <c r="J18" s="29">
        <f>'C завтраками| Bed and breakfast'!J18*0.9</f>
        <v>12510</v>
      </c>
      <c r="K18" s="29">
        <f>'C завтраками| Bed and breakfast'!K18*0.9</f>
        <v>13950</v>
      </c>
      <c r="L18" s="29">
        <f>'C завтраками| Bed and breakfast'!L18*0.9</f>
        <v>13770</v>
      </c>
      <c r="M18" s="29">
        <f>'C завтраками| Bed and breakfast'!M18*0.9</f>
        <v>11790</v>
      </c>
      <c r="N18" s="29">
        <f>'C завтраками| Bed and breakfast'!N18*0.9</f>
        <v>12510</v>
      </c>
      <c r="O18" s="29">
        <f>'C завтраками| Bed and breakfast'!O18*0.9</f>
        <v>12510</v>
      </c>
      <c r="P18" s="29">
        <f>'C завтраками| Bed and breakfast'!P18*0.9</f>
        <v>12510</v>
      </c>
      <c r="Q18" s="29">
        <f>'C завтраками| Bed and breakfast'!Q18*0.9</f>
        <v>12510</v>
      </c>
      <c r="R18" s="29">
        <f>'C завтраками| Bed and breakfast'!R18*0.9</f>
        <v>12510</v>
      </c>
      <c r="S18" s="29">
        <f>'C завтраками| Bed and breakfast'!S18*0.9</f>
        <v>12510</v>
      </c>
      <c r="T18" s="29">
        <f>'C завтраками| Bed and breakfast'!T18*0.9</f>
        <v>12510</v>
      </c>
      <c r="U18" s="29">
        <f>'C завтраками| Bed and breakfast'!U18*0.9</f>
        <v>12510</v>
      </c>
      <c r="V18" s="29">
        <f>'C завтраками| Bed and breakfast'!V18*0.9</f>
        <v>12510</v>
      </c>
      <c r="W18" s="29">
        <f>'C завтраками| Bed and breakfast'!W18*0.9</f>
        <v>11610</v>
      </c>
      <c r="X18" s="29">
        <f>'C завтраками| Bed and breakfast'!X18*0.9</f>
        <v>11610</v>
      </c>
      <c r="Y18" s="29">
        <f>'C завтраками| Bed and breakfast'!Y18*0.9</f>
        <v>12510</v>
      </c>
      <c r="Z18" s="29">
        <f>'C завтраками| Bed and breakfast'!Z18*0.9</f>
        <v>11610</v>
      </c>
      <c r="AA18" s="29">
        <f>'C завтраками| Bed and breakfast'!AA18*0.9</f>
        <v>11610</v>
      </c>
      <c r="AB18" s="29">
        <f>'C завтраками| Bed and breakfast'!AB18*0.9</f>
        <v>13410</v>
      </c>
      <c r="AC18" s="29">
        <f>'C завтраками| Bed and breakfast'!AC18*0.9</f>
        <v>11610</v>
      </c>
      <c r="AD18" s="29">
        <f>'C завтраками| Bed and breakfast'!AD18*0.9</f>
        <v>11610</v>
      </c>
    </row>
    <row r="19" spans="1:30" s="118" customFormat="1" ht="11.45" customHeight="1" x14ac:dyDescent="0.2">
      <c r="A19" s="119" t="s">
        <v>92</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row>
    <row r="20" spans="1:30" s="118" customFormat="1" ht="11.45" customHeight="1" x14ac:dyDescent="0.2">
      <c r="A20" s="121">
        <v>1</v>
      </c>
      <c r="B20" s="29">
        <f>'C завтраками| Bed and breakfast'!B20*0.9</f>
        <v>16650</v>
      </c>
      <c r="C20" s="29">
        <f>'C завтраками| Bed and breakfast'!C20*0.9</f>
        <v>12240</v>
      </c>
      <c r="D20" s="29">
        <f>'C завтраками| Bed and breakfast'!D20*0.9</f>
        <v>12240</v>
      </c>
      <c r="E20" s="29">
        <f>'C завтраками| Bed and breakfast'!E20*0.9</f>
        <v>11880</v>
      </c>
      <c r="F20" s="29">
        <f>'C завтраками| Bed and breakfast'!F20*0.9</f>
        <v>12600</v>
      </c>
      <c r="G20" s="29">
        <f>'C завтраками| Bed and breakfast'!G20*0.9</f>
        <v>12600</v>
      </c>
      <c r="H20" s="29">
        <f>'C завтраками| Bed and breakfast'!H20*0.9</f>
        <v>12600</v>
      </c>
      <c r="I20" s="29">
        <f>'C завтраками| Bed and breakfast'!I20*0.9</f>
        <v>12600</v>
      </c>
      <c r="J20" s="29">
        <f>'C завтраками| Bed and breakfast'!J20*0.9</f>
        <v>12600</v>
      </c>
      <c r="K20" s="29">
        <f>'C завтраками| Bed and breakfast'!K20*0.9</f>
        <v>14040</v>
      </c>
      <c r="L20" s="29">
        <f>'C завтраками| Bed and breakfast'!L20*0.9</f>
        <v>13860</v>
      </c>
      <c r="M20" s="29">
        <f>'C завтраками| Bed and breakfast'!M20*0.9</f>
        <v>11880</v>
      </c>
      <c r="N20" s="29">
        <f>'C завтраками| Bed and breakfast'!N20*0.9</f>
        <v>12600</v>
      </c>
      <c r="O20" s="29">
        <f>'C завтраками| Bed and breakfast'!O20*0.9</f>
        <v>12600</v>
      </c>
      <c r="P20" s="29">
        <f>'C завтраками| Bed and breakfast'!P20*0.9</f>
        <v>12600</v>
      </c>
      <c r="Q20" s="29">
        <f>'C завтраками| Bed and breakfast'!Q20*0.9</f>
        <v>12600</v>
      </c>
      <c r="R20" s="29">
        <f>'C завтраками| Bed and breakfast'!R20*0.9</f>
        <v>12600</v>
      </c>
      <c r="S20" s="29">
        <f>'C завтраками| Bed and breakfast'!S20*0.9</f>
        <v>12600</v>
      </c>
      <c r="T20" s="29">
        <f>'C завтраками| Bed and breakfast'!T20*0.9</f>
        <v>12600</v>
      </c>
      <c r="U20" s="29">
        <f>'C завтраками| Bed and breakfast'!U20*0.9</f>
        <v>12600</v>
      </c>
      <c r="V20" s="29">
        <f>'C завтраками| Bed and breakfast'!V20*0.9</f>
        <v>12600</v>
      </c>
      <c r="W20" s="29">
        <f>'C завтраками| Bed and breakfast'!W20*0.9</f>
        <v>11700</v>
      </c>
      <c r="X20" s="29">
        <f>'C завтраками| Bed and breakfast'!X20*0.9</f>
        <v>11700</v>
      </c>
      <c r="Y20" s="29">
        <f>'C завтраками| Bed and breakfast'!Y20*0.9</f>
        <v>12600</v>
      </c>
      <c r="Z20" s="29">
        <f>'C завтраками| Bed and breakfast'!Z20*0.9</f>
        <v>11700</v>
      </c>
      <c r="AA20" s="29">
        <f>'C завтраками| Bed and breakfast'!AA20*0.9</f>
        <v>11700</v>
      </c>
      <c r="AB20" s="29">
        <f>'C завтраками| Bed and breakfast'!AB20*0.9</f>
        <v>13500</v>
      </c>
      <c r="AC20" s="29">
        <f>'C завтраками| Bed and breakfast'!AC20*0.9</f>
        <v>11700</v>
      </c>
      <c r="AD20" s="29">
        <f>'C завтраками| Bed and breakfast'!AD20*0.9</f>
        <v>11700</v>
      </c>
    </row>
    <row r="21" spans="1:30" s="118" customFormat="1" ht="11.45" customHeight="1" x14ac:dyDescent="0.2">
      <c r="A21" s="121">
        <v>2</v>
      </c>
      <c r="B21" s="29">
        <f>'C завтраками| Bed and breakfast'!B21*0.9</f>
        <v>17910</v>
      </c>
      <c r="C21" s="29">
        <f>'C завтраками| Bed and breakfast'!C21*0.9</f>
        <v>13500</v>
      </c>
      <c r="D21" s="29">
        <f>'C завтраками| Bed and breakfast'!D21*0.9</f>
        <v>13500</v>
      </c>
      <c r="E21" s="29">
        <f>'C завтраками| Bed and breakfast'!E21*0.9</f>
        <v>13140</v>
      </c>
      <c r="F21" s="29">
        <f>'C завтраками| Bed and breakfast'!F21*0.9</f>
        <v>13860</v>
      </c>
      <c r="G21" s="29">
        <f>'C завтраками| Bed and breakfast'!G21*0.9</f>
        <v>13860</v>
      </c>
      <c r="H21" s="29">
        <f>'C завтраками| Bed and breakfast'!H21*0.9</f>
        <v>13860</v>
      </c>
      <c r="I21" s="29">
        <f>'C завтраками| Bed and breakfast'!I21*0.9</f>
        <v>13860</v>
      </c>
      <c r="J21" s="29">
        <f>'C завтраками| Bed and breakfast'!J21*0.9</f>
        <v>13860</v>
      </c>
      <c r="K21" s="29">
        <f>'C завтраками| Bed and breakfast'!K21*0.9</f>
        <v>15300</v>
      </c>
      <c r="L21" s="29">
        <f>'C завтраками| Bed and breakfast'!L21*0.9</f>
        <v>15120</v>
      </c>
      <c r="M21" s="29">
        <f>'C завтраками| Bed and breakfast'!M21*0.9</f>
        <v>13140</v>
      </c>
      <c r="N21" s="29">
        <f>'C завтраками| Bed and breakfast'!N21*0.9</f>
        <v>13860</v>
      </c>
      <c r="O21" s="29">
        <f>'C завтраками| Bed and breakfast'!O21*0.9</f>
        <v>13860</v>
      </c>
      <c r="P21" s="29">
        <f>'C завтраками| Bed and breakfast'!P21*0.9</f>
        <v>13860</v>
      </c>
      <c r="Q21" s="29">
        <f>'C завтраками| Bed and breakfast'!Q21*0.9</f>
        <v>13860</v>
      </c>
      <c r="R21" s="29">
        <f>'C завтраками| Bed and breakfast'!R21*0.9</f>
        <v>13860</v>
      </c>
      <c r="S21" s="29">
        <f>'C завтраками| Bed and breakfast'!S21*0.9</f>
        <v>13860</v>
      </c>
      <c r="T21" s="29">
        <f>'C завтраками| Bed and breakfast'!T21*0.9</f>
        <v>13860</v>
      </c>
      <c r="U21" s="29">
        <f>'C завтраками| Bed and breakfast'!U21*0.9</f>
        <v>13860</v>
      </c>
      <c r="V21" s="29">
        <f>'C завтраками| Bed and breakfast'!V21*0.9</f>
        <v>13860</v>
      </c>
      <c r="W21" s="29">
        <f>'C завтраками| Bed and breakfast'!W21*0.9</f>
        <v>12960</v>
      </c>
      <c r="X21" s="29">
        <f>'C завтраками| Bed and breakfast'!X21*0.9</f>
        <v>12960</v>
      </c>
      <c r="Y21" s="29">
        <f>'C завтраками| Bed and breakfast'!Y21*0.9</f>
        <v>13860</v>
      </c>
      <c r="Z21" s="29">
        <f>'C завтраками| Bed and breakfast'!Z21*0.9</f>
        <v>12960</v>
      </c>
      <c r="AA21" s="29">
        <f>'C завтраками| Bed and breakfast'!AA21*0.9</f>
        <v>12960</v>
      </c>
      <c r="AB21" s="29">
        <f>'C завтраками| Bed and breakfast'!AB21*0.9</f>
        <v>14760</v>
      </c>
      <c r="AC21" s="29">
        <f>'C завтраками| Bed and breakfast'!AC21*0.9</f>
        <v>12960</v>
      </c>
      <c r="AD21" s="29">
        <f>'C завтраками| Bed and breakfast'!AD21*0.9</f>
        <v>12960</v>
      </c>
    </row>
    <row r="22" spans="1:30" s="118" customFormat="1" ht="11.45" customHeight="1" x14ac:dyDescent="0.2">
      <c r="A22" s="165"/>
    </row>
    <row r="23" spans="1:30" ht="145.9" customHeight="1" x14ac:dyDescent="0.2">
      <c r="A23" s="186" t="s">
        <v>207</v>
      </c>
    </row>
    <row r="24" spans="1:30" ht="11.45" customHeight="1" x14ac:dyDescent="0.2">
      <c r="A24" s="80" t="s">
        <v>18</v>
      </c>
    </row>
    <row r="25" spans="1:30" ht="11.45" customHeight="1" x14ac:dyDescent="0.2">
      <c r="A25" s="81" t="s">
        <v>208</v>
      </c>
    </row>
    <row r="26" spans="1:30" x14ac:dyDescent="0.2">
      <c r="A26" s="81" t="s">
        <v>209</v>
      </c>
    </row>
    <row r="28" spans="1:30" x14ac:dyDescent="0.2">
      <c r="A28" s="80" t="s">
        <v>3</v>
      </c>
    </row>
    <row r="29" spans="1:30" x14ac:dyDescent="0.2">
      <c r="A29" s="20" t="s">
        <v>4</v>
      </c>
    </row>
    <row r="30" spans="1:30" x14ac:dyDescent="0.2">
      <c r="A30" s="20" t="s">
        <v>206</v>
      </c>
    </row>
    <row r="31" spans="1:30" x14ac:dyDescent="0.2">
      <c r="A31" s="20" t="s">
        <v>5</v>
      </c>
    </row>
    <row r="32" spans="1:30" ht="24" x14ac:dyDescent="0.2">
      <c r="A32" s="21" t="s">
        <v>6</v>
      </c>
    </row>
    <row r="33" spans="1:1" ht="12.6" customHeight="1" x14ac:dyDescent="0.2">
      <c r="A33" s="42" t="s">
        <v>75</v>
      </c>
    </row>
    <row r="34" spans="1:1" x14ac:dyDescent="0.2">
      <c r="A34" s="66" t="s">
        <v>205</v>
      </c>
    </row>
    <row r="37" spans="1:1" ht="31.5" x14ac:dyDescent="0.2">
      <c r="A37" s="83" t="s">
        <v>183</v>
      </c>
    </row>
    <row r="38" spans="1:1" ht="42" x14ac:dyDescent="0.2">
      <c r="A38" s="166" t="s">
        <v>179</v>
      </c>
    </row>
    <row r="39" spans="1:1" ht="21" x14ac:dyDescent="0.2">
      <c r="A39" s="166" t="s">
        <v>180</v>
      </c>
    </row>
    <row r="40" spans="1:1" ht="21" x14ac:dyDescent="0.2">
      <c r="A40" s="166" t="s">
        <v>210</v>
      </c>
    </row>
    <row r="41" spans="1:1" ht="52.5" x14ac:dyDescent="0.2">
      <c r="A41" s="166" t="s">
        <v>211</v>
      </c>
    </row>
    <row r="42" spans="1:1" ht="42" x14ac:dyDescent="0.2">
      <c r="A42" s="83" t="s">
        <v>212</v>
      </c>
    </row>
    <row r="43" spans="1:1" ht="31.5" x14ac:dyDescent="0.2">
      <c r="A43" s="166" t="s">
        <v>213</v>
      </c>
    </row>
    <row r="44" spans="1:1" ht="21" x14ac:dyDescent="0.2">
      <c r="A44" s="166" t="s">
        <v>214</v>
      </c>
    </row>
    <row r="45" spans="1:1" ht="31.5" x14ac:dyDescent="0.2">
      <c r="A45" s="70" t="s">
        <v>42</v>
      </c>
    </row>
    <row r="46" spans="1:1" ht="63" x14ac:dyDescent="0.2">
      <c r="A46" s="87" t="s">
        <v>181</v>
      </c>
    </row>
    <row r="47" spans="1:1" ht="21" x14ac:dyDescent="0.2">
      <c r="A47" s="71" t="s">
        <v>43</v>
      </c>
    </row>
    <row r="48" spans="1:1" ht="42.75" x14ac:dyDescent="0.2">
      <c r="A48" s="72" t="s">
        <v>182</v>
      </c>
    </row>
    <row r="49" spans="1:1" ht="21" x14ac:dyDescent="0.2">
      <c r="A49" s="73" t="s">
        <v>45</v>
      </c>
    </row>
    <row r="50" spans="1:1" x14ac:dyDescent="0.2">
      <c r="A50" s="74"/>
    </row>
    <row r="51" spans="1:1" x14ac:dyDescent="0.2">
      <c r="A51" s="75" t="s">
        <v>8</v>
      </c>
    </row>
    <row r="52" spans="1:1" ht="24" x14ac:dyDescent="0.2">
      <c r="A52" s="62" t="s">
        <v>221</v>
      </c>
    </row>
    <row r="53" spans="1:1" x14ac:dyDescent="0.2">
      <c r="A53" s="62"/>
    </row>
    <row r="54" spans="1:1" x14ac:dyDescent="0.2">
      <c r="A54" s="187"/>
    </row>
    <row r="55" spans="1:1" x14ac:dyDescent="0.2">
      <c r="A55" s="187"/>
    </row>
    <row r="56" spans="1:1" ht="12.75" x14ac:dyDescent="0.2">
      <c r="A56" s="7"/>
    </row>
    <row r="57" spans="1:1" ht="12.75" x14ac:dyDescent="0.2">
      <c r="A57" s="7"/>
    </row>
    <row r="58" spans="1:1" ht="12.75" x14ac:dyDescent="0.2">
      <c r="A58" s="7"/>
    </row>
    <row r="59" spans="1:1" ht="12.75" x14ac:dyDescent="0.2">
      <c r="A59" s="7"/>
    </row>
    <row r="60" spans="1:1" ht="12.75" x14ac:dyDescent="0.2">
      <c r="A60" s="7"/>
    </row>
    <row r="61" spans="1:1" ht="12.75" x14ac:dyDescent="0.2">
      <c r="A61" s="7"/>
    </row>
  </sheetData>
  <pageMargins left="0.7" right="0.7" top="0.75" bottom="0.75" header="0.3" footer="0.3"/>
  <pageSetup paperSize="9" orientation="portrait" horizontalDpi="4294967295" verticalDpi="4294967295"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ROUNDUP(B8*0.9,)</f>
        <v>#REF!</v>
      </c>
    </row>
    <row r="28" spans="1:2" ht="11.45" customHeight="1" x14ac:dyDescent="0.2">
      <c r="A28" s="3">
        <v>2</v>
      </c>
      <c r="B28" s="29" t="e">
        <f t="shared" ref="B28" si="3">ROUNDUP(B9*0.9,)</f>
        <v>#REF!</v>
      </c>
    </row>
    <row r="29" spans="1:2" ht="11.45" customHeight="1" x14ac:dyDescent="0.2">
      <c r="A29" s="120" t="s">
        <v>107</v>
      </c>
      <c r="B29" s="29"/>
    </row>
    <row r="30" spans="1:2" ht="11.45" customHeight="1" x14ac:dyDescent="0.2">
      <c r="A30" s="3">
        <v>1</v>
      </c>
      <c r="B30" s="29" t="e">
        <f t="shared" ref="B30" si="4">ROUNDUP(B11*0.9,)</f>
        <v>#REF!</v>
      </c>
    </row>
    <row r="31" spans="1:2" ht="11.45" customHeight="1" x14ac:dyDescent="0.2">
      <c r="A31" s="3">
        <v>2</v>
      </c>
      <c r="B31" s="29" t="e">
        <f t="shared" ref="B31" si="5">ROUNDUP(B12*0.9,)</f>
        <v>#REF!</v>
      </c>
    </row>
    <row r="32" spans="1:2" ht="11.45" customHeight="1" x14ac:dyDescent="0.2">
      <c r="A32" s="5" t="s">
        <v>86</v>
      </c>
      <c r="B32" s="29"/>
    </row>
    <row r="33" spans="1:2" ht="11.45" customHeight="1" x14ac:dyDescent="0.2">
      <c r="A33" s="3">
        <v>1</v>
      </c>
      <c r="B33" s="29" t="e">
        <f t="shared" ref="B33" si="6">ROUNDUP(B14*0.9,)</f>
        <v>#REF!</v>
      </c>
    </row>
    <row r="34" spans="1:2" ht="11.45" customHeight="1" x14ac:dyDescent="0.2">
      <c r="A34" s="3">
        <v>2</v>
      </c>
      <c r="B34" s="29" t="e">
        <f t="shared" ref="B34" si="7">ROUNDUP(B15*0.9,)</f>
        <v>#REF!</v>
      </c>
    </row>
    <row r="35" spans="1:2" ht="11.45" customHeight="1" x14ac:dyDescent="0.2">
      <c r="A35" s="4" t="s">
        <v>91</v>
      </c>
      <c r="B35" s="29"/>
    </row>
    <row r="36" spans="1:2" ht="11.45" customHeight="1" x14ac:dyDescent="0.2">
      <c r="A36" s="3">
        <v>1</v>
      </c>
      <c r="B36" s="29" t="e">
        <f t="shared" ref="B36" si="8">ROUNDUP(B17*0.9,)</f>
        <v>#REF!</v>
      </c>
    </row>
    <row r="37" spans="1:2" ht="11.45" customHeight="1" x14ac:dyDescent="0.2">
      <c r="A37" s="3">
        <v>2</v>
      </c>
      <c r="B37" s="29" t="e">
        <f t="shared" ref="B37" si="9">ROUNDUP(B18*0.9,)</f>
        <v>#REF!</v>
      </c>
    </row>
    <row r="38" spans="1:2" ht="11.45" customHeight="1" x14ac:dyDescent="0.2">
      <c r="A38" s="2" t="s">
        <v>92</v>
      </c>
      <c r="B38" s="29"/>
    </row>
    <row r="39" spans="1:2" ht="11.45" customHeight="1" x14ac:dyDescent="0.2">
      <c r="A39" s="3">
        <v>1</v>
      </c>
      <c r="B39" s="29" t="e">
        <f t="shared" ref="B39" si="10">ROUNDUP(B20*0.9,)</f>
        <v>#REF!</v>
      </c>
    </row>
    <row r="40" spans="1:2" ht="11.45" customHeight="1" x14ac:dyDescent="0.2">
      <c r="A40" s="3">
        <v>2</v>
      </c>
      <c r="B40" s="29" t="e">
        <f t="shared" ref="B40" si="11">ROUNDUP(B21*0.9,)</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8.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Normal="100" workbookViewId="0">
      <pane xSplit="1" topLeftCell="B1" activePane="topRight" state="frozen"/>
      <selection pane="topRight" activeCell="B7"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ROUNDUP(B8*0.87,)</f>
        <v>#REF!</v>
      </c>
    </row>
    <row r="28" spans="1:2" ht="11.45" customHeight="1" x14ac:dyDescent="0.2">
      <c r="A28" s="3">
        <v>2</v>
      </c>
      <c r="B28" s="29" t="e">
        <f t="shared" ref="B28" si="3">ROUNDUP(B9*0.87,)</f>
        <v>#REF!</v>
      </c>
    </row>
    <row r="29" spans="1:2" ht="11.45" customHeight="1" x14ac:dyDescent="0.2">
      <c r="A29" s="120" t="s">
        <v>107</v>
      </c>
      <c r="B29" s="29"/>
    </row>
    <row r="30" spans="1:2" ht="11.45" customHeight="1" x14ac:dyDescent="0.2">
      <c r="A30" s="3">
        <v>1</v>
      </c>
      <c r="B30" s="29" t="e">
        <f t="shared" ref="B30" si="4">ROUNDUP(B11*0.87,)</f>
        <v>#REF!</v>
      </c>
    </row>
    <row r="31" spans="1:2" ht="11.45" customHeight="1" x14ac:dyDescent="0.2">
      <c r="A31" s="3">
        <v>2</v>
      </c>
      <c r="B31" s="29" t="e">
        <f t="shared" ref="B31" si="5">ROUNDUP(B12*0.87,)</f>
        <v>#REF!</v>
      </c>
    </row>
    <row r="32" spans="1:2" ht="11.45" customHeight="1" x14ac:dyDescent="0.2">
      <c r="A32" s="5" t="s">
        <v>86</v>
      </c>
      <c r="B32" s="29"/>
    </row>
    <row r="33" spans="1:2" ht="11.45" customHeight="1" x14ac:dyDescent="0.2">
      <c r="A33" s="3">
        <v>1</v>
      </c>
      <c r="B33" s="29" t="e">
        <f t="shared" ref="B33" si="6">ROUNDUP(B14*0.87,)</f>
        <v>#REF!</v>
      </c>
    </row>
    <row r="34" spans="1:2" ht="11.45" customHeight="1" x14ac:dyDescent="0.2">
      <c r="A34" s="3">
        <v>2</v>
      </c>
      <c r="B34" s="29" t="e">
        <f t="shared" ref="B34" si="7">ROUNDUP(B15*0.87,)</f>
        <v>#REF!</v>
      </c>
    </row>
    <row r="35" spans="1:2" ht="11.45" customHeight="1" x14ac:dyDescent="0.2">
      <c r="A35" s="4" t="s">
        <v>91</v>
      </c>
      <c r="B35" s="29"/>
    </row>
    <row r="36" spans="1:2" ht="11.45" customHeight="1" x14ac:dyDescent="0.2">
      <c r="A36" s="3">
        <v>1</v>
      </c>
      <c r="B36" s="29" t="e">
        <f t="shared" ref="B36" si="8">ROUNDUP(B17*0.87,)</f>
        <v>#REF!</v>
      </c>
    </row>
    <row r="37" spans="1:2" ht="11.45" customHeight="1" x14ac:dyDescent="0.2">
      <c r="A37" s="3">
        <v>2</v>
      </c>
      <c r="B37" s="29" t="e">
        <f t="shared" ref="B37" si="9">ROUNDUP(B18*0.87,)</f>
        <v>#REF!</v>
      </c>
    </row>
    <row r="38" spans="1:2" ht="11.45" customHeight="1" x14ac:dyDescent="0.2">
      <c r="A38" s="2" t="s">
        <v>92</v>
      </c>
      <c r="B38" s="29"/>
    </row>
    <row r="39" spans="1:2" ht="11.45" customHeight="1" x14ac:dyDescent="0.2">
      <c r="A39" s="3">
        <v>1</v>
      </c>
      <c r="B39" s="29" t="e">
        <f t="shared" ref="B39" si="10">ROUNDUP(B20*0.87,)</f>
        <v>#REF!</v>
      </c>
    </row>
    <row r="40" spans="1:2" ht="11.45" customHeight="1" x14ac:dyDescent="0.2">
      <c r="A40" s="3">
        <v>2</v>
      </c>
      <c r="B40" s="29" t="e">
        <f t="shared" ref="B40" si="11">ROUNDUP(B21*0.87,)</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9.2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B1" activePane="topRight" state="frozen"/>
      <selection pane="topRight" activeCell="B2" sqref="B2:F36"/>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'C завтраками| Bed and breakfast'!#REF!*0.9</f>
        <v>#REF!</v>
      </c>
      <c r="C5" s="141" t="e">
        <f>'C завтраками| Bed and breakfast'!#REF!*0.9</f>
        <v>#REF!</v>
      </c>
      <c r="D5" s="141" t="e">
        <f>'C завтраками| Bed and breakfast'!#REF!*0.9</f>
        <v>#REF!</v>
      </c>
      <c r="E5" s="141" t="e">
        <f>'C завтраками| Bed and breakfast'!#REF!*0.9</f>
        <v>#REF!</v>
      </c>
      <c r="F5" s="141" t="e">
        <f>'C завтраками| Bed and breakfast'!#REF!*0.9</f>
        <v>#REF!</v>
      </c>
    </row>
    <row r="6" spans="1:6" ht="11.45" customHeight="1" x14ac:dyDescent="0.2">
      <c r="A6" s="3">
        <v>2</v>
      </c>
      <c r="B6" s="141" t="e">
        <f>'C завтраками| Bed and breakfast'!#REF!*0.9</f>
        <v>#REF!</v>
      </c>
      <c r="C6" s="141" t="e">
        <f>'C завтраками| Bed and breakfast'!#REF!*0.9</f>
        <v>#REF!</v>
      </c>
      <c r="D6" s="141" t="e">
        <f>'C завтраками| Bed and breakfast'!#REF!*0.9</f>
        <v>#REF!</v>
      </c>
      <c r="E6" s="141" t="e">
        <f>'C завтраками| Bed and breakfast'!#REF!*0.9</f>
        <v>#REF!</v>
      </c>
      <c r="F6" s="141" t="e">
        <f>'C завтраками| Bed and breakfast'!#REF!*0.9</f>
        <v>#REF!</v>
      </c>
    </row>
    <row r="7" spans="1:6" ht="11.45" customHeight="1" x14ac:dyDescent="0.2">
      <c r="A7" s="120" t="s">
        <v>107</v>
      </c>
      <c r="B7" s="141"/>
      <c r="C7" s="141"/>
      <c r="D7" s="141"/>
      <c r="E7" s="141"/>
      <c r="F7" s="141"/>
    </row>
    <row r="8" spans="1:6"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row>
    <row r="9" spans="1:6"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row>
    <row r="10" spans="1:6" ht="11.45" customHeight="1" x14ac:dyDescent="0.2">
      <c r="A10" s="5" t="s">
        <v>86</v>
      </c>
      <c r="B10" s="141"/>
      <c r="C10" s="141"/>
      <c r="D10" s="141"/>
      <c r="E10" s="141"/>
      <c r="F10" s="141"/>
    </row>
    <row r="11" spans="1:6"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row>
    <row r="12" spans="1:6"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row>
    <row r="13" spans="1:6" ht="11.45" customHeight="1" x14ac:dyDescent="0.2">
      <c r="A13" s="4" t="s">
        <v>91</v>
      </c>
      <c r="B13" s="141"/>
      <c r="C13" s="141"/>
      <c r="D13" s="141"/>
      <c r="E13" s="141"/>
      <c r="F13" s="141"/>
    </row>
    <row r="14" spans="1:6"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row>
    <row r="15" spans="1:6"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row>
    <row r="16" spans="1:6" ht="11.45" customHeight="1" x14ac:dyDescent="0.2">
      <c r="A16" s="2" t="s">
        <v>92</v>
      </c>
      <c r="B16" s="141"/>
      <c r="C16" s="141"/>
      <c r="D16" s="141"/>
      <c r="E16" s="141"/>
      <c r="F16" s="141"/>
    </row>
    <row r="17" spans="1:6"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row>
    <row r="18" spans="1:6"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B5*0.9</f>
        <v>#REF!</v>
      </c>
      <c r="C23" s="141" t="e">
        <f t="shared" ref="C23:F23" si="5">C5*0.9</f>
        <v>#REF!</v>
      </c>
      <c r="D23" s="141" t="e">
        <f t="shared" si="5"/>
        <v>#REF!</v>
      </c>
      <c r="E23" s="141" t="e">
        <f t="shared" si="5"/>
        <v>#REF!</v>
      </c>
      <c r="F23" s="141" t="e">
        <f t="shared" si="5"/>
        <v>#REF!</v>
      </c>
    </row>
    <row r="24" spans="1:6" ht="11.45" customHeight="1" x14ac:dyDescent="0.2">
      <c r="A24" s="3">
        <v>2</v>
      </c>
      <c r="B24" s="141" t="e">
        <f t="shared" ref="B24" si="6">B6*0.9</f>
        <v>#REF!</v>
      </c>
      <c r="C24" s="141" t="e">
        <f t="shared" ref="C24:F24" si="7">C6*0.9</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B8*0.9</f>
        <v>#REF!</v>
      </c>
      <c r="C26" s="141" t="e">
        <f t="shared" ref="C26:F26" si="9">C8*0.9</f>
        <v>#REF!</v>
      </c>
      <c r="D26" s="141" t="e">
        <f t="shared" si="9"/>
        <v>#REF!</v>
      </c>
      <c r="E26" s="141" t="e">
        <f t="shared" si="9"/>
        <v>#REF!</v>
      </c>
      <c r="F26" s="141" t="e">
        <f t="shared" si="9"/>
        <v>#REF!</v>
      </c>
    </row>
    <row r="27" spans="1:6" ht="11.45" customHeight="1" x14ac:dyDescent="0.2">
      <c r="A27" s="3">
        <v>2</v>
      </c>
      <c r="B27" s="141" t="e">
        <f t="shared" ref="B27" si="10">B9*0.9</f>
        <v>#REF!</v>
      </c>
      <c r="C27" s="141" t="e">
        <f t="shared" ref="C27:F27" si="11">C9*0.9</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B11*0.9</f>
        <v>#REF!</v>
      </c>
      <c r="C29" s="141" t="e">
        <f t="shared" ref="C29:F29" si="13">C11*0.9</f>
        <v>#REF!</v>
      </c>
      <c r="D29" s="141" t="e">
        <f t="shared" si="13"/>
        <v>#REF!</v>
      </c>
      <c r="E29" s="141" t="e">
        <f t="shared" si="13"/>
        <v>#REF!</v>
      </c>
      <c r="F29" s="141" t="e">
        <f t="shared" si="13"/>
        <v>#REF!</v>
      </c>
    </row>
    <row r="30" spans="1:6" ht="11.45" customHeight="1" x14ac:dyDescent="0.2">
      <c r="A30" s="3">
        <v>2</v>
      </c>
      <c r="B30" s="141" t="e">
        <f t="shared" ref="B30" si="14">B12*0.9</f>
        <v>#REF!</v>
      </c>
      <c r="C30" s="141" t="e">
        <f t="shared" ref="C30:F30" si="15">C12*0.9</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B14*0.9</f>
        <v>#REF!</v>
      </c>
      <c r="C32" s="141" t="e">
        <f t="shared" ref="C32:F32" si="17">C14*0.9</f>
        <v>#REF!</v>
      </c>
      <c r="D32" s="141" t="e">
        <f t="shared" si="17"/>
        <v>#REF!</v>
      </c>
      <c r="E32" s="141" t="e">
        <f t="shared" si="17"/>
        <v>#REF!</v>
      </c>
      <c r="F32" s="141" t="e">
        <f t="shared" si="17"/>
        <v>#REF!</v>
      </c>
    </row>
    <row r="33" spans="1:6" ht="11.45" customHeight="1" x14ac:dyDescent="0.2">
      <c r="A33" s="3">
        <v>2</v>
      </c>
      <c r="B33" s="141" t="e">
        <f t="shared" ref="B33" si="18">B15*0.9</f>
        <v>#REF!</v>
      </c>
      <c r="C33" s="141" t="e">
        <f t="shared" ref="C33:F33" si="19">C15*0.9</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B17*0.9</f>
        <v>#REF!</v>
      </c>
      <c r="C35" s="141" t="e">
        <f t="shared" ref="C35:F35" si="21">C17*0.9</f>
        <v>#REF!</v>
      </c>
      <c r="D35" s="141" t="e">
        <f t="shared" si="21"/>
        <v>#REF!</v>
      </c>
      <c r="E35" s="141" t="e">
        <f t="shared" si="21"/>
        <v>#REF!</v>
      </c>
      <c r="F35" s="141" t="e">
        <f t="shared" si="21"/>
        <v>#REF!</v>
      </c>
    </row>
    <row r="36" spans="1:6" ht="11.45" customHeight="1" x14ac:dyDescent="0.2">
      <c r="A36" s="3">
        <v>2</v>
      </c>
      <c r="B36" s="141" t="e">
        <f t="shared" ref="B36" si="22">B18*0.9</f>
        <v>#REF!</v>
      </c>
      <c r="C36" s="141" t="e">
        <f t="shared" ref="C36:F36" si="23">C18*0.9</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D1" activePane="topRight" state="frozen"/>
      <selection pane="topRight" activeCell="B2" sqref="B2:F36"/>
    </sheetView>
  </sheetViews>
  <sheetFormatPr defaultColWidth="8.5703125" defaultRowHeight="12" x14ac:dyDescent="0.2"/>
  <cols>
    <col min="1" max="1" width="84.85546875" style="1" customWidth="1"/>
    <col min="2" max="6" width="9.7109375" style="1" bestFit="1" customWidth="1"/>
    <col min="7"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B5*0.87</f>
        <v>#REF!</v>
      </c>
      <c r="C23" s="141" t="e">
        <f t="shared" ref="C23:F23" si="5">C5*0.87</f>
        <v>#REF!</v>
      </c>
      <c r="D23" s="141" t="e">
        <f t="shared" si="5"/>
        <v>#REF!</v>
      </c>
      <c r="E23" s="141" t="e">
        <f t="shared" si="5"/>
        <v>#REF!</v>
      </c>
      <c r="F23" s="141" t="e">
        <f t="shared" si="5"/>
        <v>#REF!</v>
      </c>
    </row>
    <row r="24" spans="1:6" ht="11.45" customHeight="1" x14ac:dyDescent="0.2">
      <c r="A24" s="3">
        <v>2</v>
      </c>
      <c r="B24" s="141" t="e">
        <f t="shared" ref="B24" si="6">B6*0.87</f>
        <v>#REF!</v>
      </c>
      <c r="C24" s="141" t="e">
        <f t="shared" ref="C24:F24" si="7">C6*0.87</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B8*0.87</f>
        <v>#REF!</v>
      </c>
      <c r="C26" s="141" t="e">
        <f t="shared" ref="C26:F26" si="9">C8*0.87</f>
        <v>#REF!</v>
      </c>
      <c r="D26" s="141" t="e">
        <f t="shared" si="9"/>
        <v>#REF!</v>
      </c>
      <c r="E26" s="141" t="e">
        <f t="shared" si="9"/>
        <v>#REF!</v>
      </c>
      <c r="F26" s="141" t="e">
        <f t="shared" si="9"/>
        <v>#REF!</v>
      </c>
    </row>
    <row r="27" spans="1:6" ht="11.45" customHeight="1" x14ac:dyDescent="0.2">
      <c r="A27" s="3">
        <v>2</v>
      </c>
      <c r="B27" s="141" t="e">
        <f t="shared" ref="B27" si="10">B9*0.87</f>
        <v>#REF!</v>
      </c>
      <c r="C27" s="141" t="e">
        <f t="shared" ref="C27:F27" si="11">C9*0.87</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B11*0.87</f>
        <v>#REF!</v>
      </c>
      <c r="C29" s="141" t="e">
        <f t="shared" ref="C29:F29" si="13">C11*0.87</f>
        <v>#REF!</v>
      </c>
      <c r="D29" s="141" t="e">
        <f t="shared" si="13"/>
        <v>#REF!</v>
      </c>
      <c r="E29" s="141" t="e">
        <f t="shared" si="13"/>
        <v>#REF!</v>
      </c>
      <c r="F29" s="141" t="e">
        <f t="shared" si="13"/>
        <v>#REF!</v>
      </c>
    </row>
    <row r="30" spans="1:6" ht="11.45" customHeight="1" x14ac:dyDescent="0.2">
      <c r="A30" s="3">
        <v>2</v>
      </c>
      <c r="B30" s="141" t="e">
        <f t="shared" ref="B30" si="14">B12*0.87</f>
        <v>#REF!</v>
      </c>
      <c r="C30" s="141" t="e">
        <f t="shared" ref="C30:F30" si="15">C12*0.87</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B14*0.87</f>
        <v>#REF!</v>
      </c>
      <c r="C32" s="141" t="e">
        <f t="shared" ref="C32:F32" si="17">C14*0.87</f>
        <v>#REF!</v>
      </c>
      <c r="D32" s="141" t="e">
        <f t="shared" si="17"/>
        <v>#REF!</v>
      </c>
      <c r="E32" s="141" t="e">
        <f t="shared" si="17"/>
        <v>#REF!</v>
      </c>
      <c r="F32" s="141" t="e">
        <f t="shared" si="17"/>
        <v>#REF!</v>
      </c>
    </row>
    <row r="33" spans="1:6" ht="11.45" customHeight="1" x14ac:dyDescent="0.2">
      <c r="A33" s="3">
        <v>2</v>
      </c>
      <c r="B33" s="141" t="e">
        <f t="shared" ref="B33" si="18">B15*0.87</f>
        <v>#REF!</v>
      </c>
      <c r="C33" s="141" t="e">
        <f t="shared" ref="C33:F33" si="19">C15*0.87</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B17*0.87</f>
        <v>#REF!</v>
      </c>
      <c r="C35" s="141" t="e">
        <f t="shared" ref="C35:F35" si="21">C17*0.87</f>
        <v>#REF!</v>
      </c>
      <c r="D35" s="141" t="e">
        <f t="shared" si="21"/>
        <v>#REF!</v>
      </c>
      <c r="E35" s="141" t="e">
        <f t="shared" si="21"/>
        <v>#REF!</v>
      </c>
      <c r="F35" s="141" t="e">
        <f t="shared" si="21"/>
        <v>#REF!</v>
      </c>
    </row>
    <row r="36" spans="1:6" ht="11.45" customHeight="1" x14ac:dyDescent="0.2">
      <c r="A36" s="3">
        <v>2</v>
      </c>
      <c r="B36" s="141" t="e">
        <f t="shared" ref="B36" si="22">B18*0.87</f>
        <v>#REF!</v>
      </c>
      <c r="C36" s="141" t="e">
        <f t="shared" ref="C36:F36" si="23">C18*0.87</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15" zoomScaleNormal="115" workbookViewId="0">
      <pane xSplit="1" topLeftCell="B1" activePane="topRight" state="frozen"/>
      <selection pane="topRight" activeCell="B2" sqref="B2:F18"/>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row>
    <row r="20" spans="1:6" ht="135" x14ac:dyDescent="0.2">
      <c r="A20" s="77" t="s">
        <v>121</v>
      </c>
    </row>
    <row r="21" spans="1:6" ht="11.45" customHeight="1" x14ac:dyDescent="0.2">
      <c r="A21" s="80" t="s">
        <v>18</v>
      </c>
    </row>
    <row r="22" spans="1:6" ht="11.45" customHeight="1" x14ac:dyDescent="0.2">
      <c r="A22" s="81" t="s">
        <v>133</v>
      </c>
    </row>
    <row r="23" spans="1:6" x14ac:dyDescent="0.2">
      <c r="A23" s="81" t="s">
        <v>134</v>
      </c>
    </row>
    <row r="24" spans="1:6" x14ac:dyDescent="0.2">
      <c r="A24" s="24"/>
    </row>
    <row r="25" spans="1:6" x14ac:dyDescent="0.2">
      <c r="A25" s="80" t="s">
        <v>3</v>
      </c>
    </row>
    <row r="26" spans="1:6" x14ac:dyDescent="0.2">
      <c r="A26" s="20" t="s">
        <v>4</v>
      </c>
    </row>
    <row r="27" spans="1:6" x14ac:dyDescent="0.2">
      <c r="A27" s="20" t="s">
        <v>5</v>
      </c>
    </row>
    <row r="28" spans="1:6" ht="24" x14ac:dyDescent="0.2">
      <c r="A28" s="21" t="s">
        <v>6</v>
      </c>
    </row>
    <row r="29" spans="1:6" x14ac:dyDescent="0.2">
      <c r="A29" s="82" t="s">
        <v>122</v>
      </c>
    </row>
    <row r="30" spans="1:6" x14ac:dyDescent="0.2">
      <c r="A30" s="82" t="s">
        <v>66</v>
      </c>
    </row>
    <row r="31" spans="1:6" ht="12.6" customHeight="1" x14ac:dyDescent="0.2">
      <c r="A31" s="42" t="s">
        <v>75</v>
      </c>
    </row>
    <row r="32" spans="1:6" ht="21" x14ac:dyDescent="0.2">
      <c r="A32" s="83" t="s">
        <v>55</v>
      </c>
    </row>
    <row r="33" spans="1:1" ht="52.5" x14ac:dyDescent="0.2">
      <c r="A33" s="125" t="s">
        <v>123</v>
      </c>
    </row>
    <row r="34" spans="1:1" ht="21" x14ac:dyDescent="0.2">
      <c r="A34" s="125" t="s">
        <v>124</v>
      </c>
    </row>
    <row r="35" spans="1:1" ht="31.5" x14ac:dyDescent="0.2">
      <c r="A35" s="125" t="s">
        <v>125</v>
      </c>
    </row>
    <row r="36" spans="1:1" ht="31.5" hidden="1" x14ac:dyDescent="0.2">
      <c r="A36" s="125" t="s">
        <v>126</v>
      </c>
    </row>
    <row r="37" spans="1:1" ht="42" x14ac:dyDescent="0.2">
      <c r="A37" s="125" t="s">
        <v>127</v>
      </c>
    </row>
    <row r="38" spans="1:1" ht="21" x14ac:dyDescent="0.2">
      <c r="A38" s="125" t="s">
        <v>128</v>
      </c>
    </row>
    <row r="39" spans="1:1" ht="36.75" x14ac:dyDescent="0.2">
      <c r="A39" s="125" t="s">
        <v>129</v>
      </c>
    </row>
    <row r="40" spans="1:1" ht="23.25" x14ac:dyDescent="0.2">
      <c r="A40" s="125" t="s">
        <v>130</v>
      </c>
    </row>
    <row r="41" spans="1:1" ht="31.5" x14ac:dyDescent="0.2">
      <c r="A41" s="125" t="s">
        <v>131</v>
      </c>
    </row>
    <row r="42" spans="1:1" ht="31.5" x14ac:dyDescent="0.2">
      <c r="A42" s="125" t="s">
        <v>132</v>
      </c>
    </row>
    <row r="43" spans="1:1" ht="31.5" x14ac:dyDescent="0.2">
      <c r="A43" s="70" t="s">
        <v>42</v>
      </c>
    </row>
    <row r="44" spans="1:1" ht="21" x14ac:dyDescent="0.2">
      <c r="A44" s="71" t="s">
        <v>43</v>
      </c>
    </row>
    <row r="45" spans="1:1" ht="42.75" x14ac:dyDescent="0.2">
      <c r="A45" s="72" t="s">
        <v>44</v>
      </c>
    </row>
    <row r="46" spans="1:1" ht="21" x14ac:dyDescent="0.2">
      <c r="A46" s="73" t="s">
        <v>45</v>
      </c>
    </row>
    <row r="47" spans="1:1" x14ac:dyDescent="0.2">
      <c r="A47" s="74"/>
    </row>
    <row r="48" spans="1:1" x14ac:dyDescent="0.2">
      <c r="A48" s="75" t="s">
        <v>8</v>
      </c>
    </row>
    <row r="49" spans="1:1" ht="24" x14ac:dyDescent="0.2">
      <c r="A49" s="62" t="s">
        <v>46</v>
      </c>
    </row>
    <row r="50" spans="1:1" ht="24" x14ac:dyDescent="0.2">
      <c r="A50" s="62" t="s">
        <v>47</v>
      </c>
    </row>
  </sheetData>
  <pageMargins left="0.7" right="0.7" top="0.75" bottom="0.75" header="0.3" footer="0.3"/>
  <pageSetup paperSize="9" orientation="portrait" horizontalDpi="4294967295" verticalDpi="4294967295"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37"/>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row>
    <row r="23" spans="1:2" ht="11.45" customHeight="1" x14ac:dyDescent="0.2">
      <c r="A23" s="24"/>
    </row>
    <row r="24" spans="1:2" x14ac:dyDescent="0.2">
      <c r="A24" s="41" t="s">
        <v>18</v>
      </c>
    </row>
    <row r="25" spans="1:2" x14ac:dyDescent="0.2">
      <c r="A25" s="38" t="s">
        <v>22</v>
      </c>
    </row>
    <row r="26" spans="1:2" x14ac:dyDescent="0.2">
      <c r="A26" s="22"/>
    </row>
    <row r="27" spans="1:2" x14ac:dyDescent="0.2">
      <c r="A27" s="41" t="s">
        <v>3</v>
      </c>
    </row>
    <row r="28" spans="1:2" x14ac:dyDescent="0.2">
      <c r="A28" s="42" t="s">
        <v>4</v>
      </c>
    </row>
    <row r="29" spans="1:2" x14ac:dyDescent="0.2">
      <c r="A29" s="42" t="s">
        <v>5</v>
      </c>
    </row>
    <row r="30" spans="1:2" ht="12.6" customHeight="1" x14ac:dyDescent="0.2">
      <c r="A30" s="26" t="s">
        <v>6</v>
      </c>
    </row>
    <row r="31" spans="1:2" x14ac:dyDescent="0.2">
      <c r="A31" s="42" t="s">
        <v>75</v>
      </c>
    </row>
    <row r="32" spans="1:2"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137</v>
      </c>
    </row>
  </sheetData>
  <pageMargins left="0.7" right="0.7" top="0.75" bottom="0.75" header="0.3" footer="0.3"/>
  <pageSetup paperSize="9" orientation="portrait" horizontalDpi="4294967295" verticalDpi="4294967295"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topLeftCell="A28" zoomScale="115" zoomScaleNormal="115" workbookViewId="0">
      <pane xSplit="1" topLeftCell="B1" activePane="topRight" state="frozen"/>
      <selection activeCell="C42" sqref="C42"/>
      <selection pane="topRight" activeCell="C42" sqref="C42"/>
    </sheetView>
  </sheetViews>
  <sheetFormatPr defaultColWidth="8.5703125" defaultRowHeight="12" x14ac:dyDescent="0.2"/>
  <cols>
    <col min="1" max="1" width="84.85546875" style="1" customWidth="1"/>
    <col min="2" max="3" width="8.5703125" style="118" customWidth="1"/>
    <col min="4" max="12" width="8.5703125" style="118"/>
    <col min="13" max="14" width="8.5703125" style="118" customWidth="1"/>
    <col min="15" max="15" width="8.5703125" style="118"/>
    <col min="16" max="17" width="8.5703125" style="118" customWidth="1"/>
    <col min="18" max="18" width="8.5703125" style="118"/>
    <col min="19" max="22" width="8.5703125" style="118" customWidth="1"/>
    <col min="23" max="25" width="8.5703125" style="118"/>
    <col min="26" max="28" width="8.5703125" style="118" customWidth="1"/>
    <col min="29" max="16384" width="8.5703125" style="118"/>
  </cols>
  <sheetData>
    <row r="1" spans="1:53" ht="11.45" customHeight="1" x14ac:dyDescent="0.2">
      <c r="A1" s="9" t="s">
        <v>175</v>
      </c>
    </row>
    <row r="2" spans="1:53" ht="11.45" customHeight="1" x14ac:dyDescent="0.2">
      <c r="A2" s="19" t="s">
        <v>16</v>
      </c>
    </row>
    <row r="3" spans="1:53" ht="11.45" customHeight="1" x14ac:dyDescent="0.2">
      <c r="A3" s="9"/>
    </row>
    <row r="4" spans="1:53" ht="11.25" customHeight="1" x14ac:dyDescent="0.2">
      <c r="A4" s="95" t="s">
        <v>1</v>
      </c>
    </row>
    <row r="5" spans="1:53" s="185" customFormat="1" ht="25.5" customHeight="1" x14ac:dyDescent="0.2">
      <c r="A5" s="8"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46">
        <f>'C завтраками| Bed and breakfast'!AB5</f>
        <v>45913</v>
      </c>
      <c r="AC5" s="46">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85" customFormat="1" ht="25.5" customHeight="1" x14ac:dyDescent="0.2">
      <c r="A6" s="37"/>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46">
        <f>'C завтраками| Bed and breakfast'!AB6</f>
        <v>45925</v>
      </c>
      <c r="AC6" s="46">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1.45" customHeight="1" x14ac:dyDescent="0.2">
      <c r="A7" s="184" t="s">
        <v>11</v>
      </c>
    </row>
    <row r="8" spans="1:53" ht="11.45" customHeight="1" x14ac:dyDescent="0.2">
      <c r="A8" s="3">
        <v>1</v>
      </c>
      <c r="B8" s="141">
        <f>'C завтраками| Bed and breakfast'!B8*0.9</f>
        <v>10260</v>
      </c>
      <c r="C8" s="141">
        <f>'C завтраками| Bed and breakfast'!C8*0.9</f>
        <v>6840</v>
      </c>
      <c r="D8" s="141">
        <f>'C завтраками| Bed and breakfast'!D8*0.9</f>
        <v>6840</v>
      </c>
      <c r="E8" s="141">
        <f>'C завтраками| Bed and breakfast'!E8*0.9</f>
        <v>6480</v>
      </c>
      <c r="F8" s="141">
        <f>'C завтраками| Bed and breakfast'!F8*0.9</f>
        <v>7200</v>
      </c>
      <c r="G8" s="141">
        <f>'C завтраками| Bed and breakfast'!G8*0.9</f>
        <v>7200</v>
      </c>
      <c r="H8" s="141">
        <f>'C завтраками| Bed and breakfast'!H8*0.9</f>
        <v>7200</v>
      </c>
      <c r="I8" s="141">
        <f>'C завтраками| Bed and breakfast'!I8*0.9</f>
        <v>7200</v>
      </c>
      <c r="J8" s="141">
        <f>'C завтраками| Bed and breakfast'!J8*0.9</f>
        <v>7200</v>
      </c>
      <c r="K8" s="141">
        <f>'C завтраками| Bed and breakfast'!K8*0.9</f>
        <v>8640</v>
      </c>
      <c r="L8" s="141">
        <f>'C завтраками| Bed and breakfast'!L8*0.9</f>
        <v>8460</v>
      </c>
      <c r="M8" s="141">
        <f>'C завтраками| Bed and breakfast'!M8*0.9</f>
        <v>6480</v>
      </c>
      <c r="N8" s="141">
        <f>'C завтраками| Bed and breakfast'!N8*0.9</f>
        <v>7200</v>
      </c>
      <c r="O8" s="141">
        <f>'C завтраками| Bed and breakfast'!O8*0.9</f>
        <v>7200</v>
      </c>
      <c r="P8" s="141">
        <f>'C завтраками| Bed and breakfast'!P8*0.9</f>
        <v>7200</v>
      </c>
      <c r="Q8" s="141">
        <f>'C завтраками| Bed and breakfast'!Q8*0.9</f>
        <v>7200</v>
      </c>
      <c r="R8" s="141">
        <f>'C завтраками| Bed and breakfast'!R8*0.9</f>
        <v>7200</v>
      </c>
      <c r="S8" s="141">
        <f>'C завтраками| Bed and breakfast'!S8*0.9</f>
        <v>7200</v>
      </c>
      <c r="T8" s="141">
        <f>'C завтраками| Bed and breakfast'!T8*0.9</f>
        <v>7200</v>
      </c>
      <c r="U8" s="141">
        <f>'C завтраками| Bed and breakfast'!U8*0.9</f>
        <v>7200</v>
      </c>
      <c r="V8" s="141">
        <f>'C завтраками| Bed and breakfast'!V8*0.9</f>
        <v>7200</v>
      </c>
      <c r="W8" s="141">
        <f>'C завтраками| Bed and breakfast'!W8*0.9</f>
        <v>6300</v>
      </c>
      <c r="X8" s="141">
        <f>'C завтраками| Bed and breakfast'!X8*0.9</f>
        <v>6300</v>
      </c>
      <c r="Y8" s="141">
        <f>'C завтраками| Bed and breakfast'!Y8*0.9</f>
        <v>7200</v>
      </c>
      <c r="Z8" s="141">
        <f>'C завтраками| Bed and breakfast'!Z8*0.9</f>
        <v>6300</v>
      </c>
      <c r="AA8" s="141">
        <f>'C завтраками| Bed and breakfast'!AA8*0.9</f>
        <v>6300</v>
      </c>
      <c r="AB8" s="141">
        <f>'C завтраками| Bed and breakfast'!AB8*0.9</f>
        <v>8100</v>
      </c>
      <c r="AC8" s="141">
        <f>'C завтраками| Bed and breakfast'!AC8*0.9</f>
        <v>6300</v>
      </c>
      <c r="AD8" s="141">
        <f>'C завтраками| Bed and breakfast'!AD8*0.9</f>
        <v>6300</v>
      </c>
      <c r="AE8" s="141">
        <f>'C завтраками| Bed and breakfast'!AE8*0.9</f>
        <v>6300</v>
      </c>
      <c r="AF8" s="141">
        <f>'C завтраками| Bed and breakfast'!AF8*0.9</f>
        <v>6480</v>
      </c>
      <c r="AG8" s="141">
        <f>'C завтраками| Bed and breakfast'!AG8*0.9</f>
        <v>6300</v>
      </c>
      <c r="AH8" s="141">
        <f>'C завтраками| Bed and breakfast'!AH8*0.9</f>
        <v>6480</v>
      </c>
      <c r="AI8" s="141">
        <f>'C завтраками| Bed and breakfast'!AI8*0.9</f>
        <v>6300</v>
      </c>
      <c r="AJ8" s="141">
        <f>'C завтраками| Bed and breakfast'!AJ8*0.9</f>
        <v>6480</v>
      </c>
      <c r="AK8" s="141">
        <f>'C завтраками| Bed and breakfast'!AK8*0.9</f>
        <v>6300</v>
      </c>
      <c r="AL8" s="141">
        <f>'C завтраками| Bed and breakfast'!AL8*0.9</f>
        <v>6300</v>
      </c>
      <c r="AM8" s="141">
        <f>'C завтраками| Bed and breakfast'!AM8*0.9</f>
        <v>5940</v>
      </c>
      <c r="AN8" s="141">
        <f>'C завтраками| Bed and breakfast'!AN8*0.9</f>
        <v>4860</v>
      </c>
      <c r="AO8" s="141">
        <f>'C завтраками| Bed and breakfast'!AO8*0.9</f>
        <v>5040</v>
      </c>
      <c r="AP8" s="141">
        <f>'C завтраками| Bed and breakfast'!AP8*0.9</f>
        <v>4860</v>
      </c>
      <c r="AQ8" s="141">
        <f>'C завтраками| Bed and breakfast'!AQ8*0.9</f>
        <v>5040</v>
      </c>
      <c r="AR8" s="141">
        <f>'C завтраками| Bed and breakfast'!AR8*0.9</f>
        <v>4860</v>
      </c>
      <c r="AS8" s="141">
        <f>'C завтраками| Bed and breakfast'!AS8*0.9</f>
        <v>5040</v>
      </c>
      <c r="AT8" s="141">
        <f>'C завтраками| Bed and breakfast'!AT8*0.9</f>
        <v>4860</v>
      </c>
      <c r="AU8" s="141">
        <f>'C завтраками| Bed and breakfast'!AU8*0.9</f>
        <v>5040</v>
      </c>
      <c r="AV8" s="141">
        <f>'C завтраками| Bed and breakfast'!AV8*0.9</f>
        <v>4860</v>
      </c>
      <c r="AW8" s="141">
        <f>'C завтраками| Bed and breakfast'!AW8*0.9</f>
        <v>4860</v>
      </c>
      <c r="AX8" s="141">
        <f>'C завтраками| Bed and breakfast'!AX8*0.9</f>
        <v>5040</v>
      </c>
      <c r="AY8" s="141">
        <f>'C завтраками| Bed and breakfast'!AY8*0.9</f>
        <v>6300</v>
      </c>
      <c r="AZ8" s="141">
        <f>'C завтраками| Bed and breakfast'!AZ8*0.9</f>
        <v>6480</v>
      </c>
      <c r="BA8" s="141">
        <f>'C завтраками| Bed and breakfast'!BA8*0.9</f>
        <v>6300</v>
      </c>
    </row>
    <row r="9" spans="1:53" ht="11.45" customHeight="1" x14ac:dyDescent="0.2">
      <c r="A9" s="3">
        <v>2</v>
      </c>
      <c r="B9" s="141">
        <f>'C завтраками| Bed and breakfast'!B9*0.9</f>
        <v>11520</v>
      </c>
      <c r="C9" s="141">
        <f>'C завтраками| Bed and breakfast'!C9*0.9</f>
        <v>8100</v>
      </c>
      <c r="D9" s="141">
        <f>'C завтраками| Bed and breakfast'!D9*0.9</f>
        <v>8100</v>
      </c>
      <c r="E9" s="141">
        <f>'C завтраками| Bed and breakfast'!E9*0.9</f>
        <v>7740</v>
      </c>
      <c r="F9" s="141">
        <f>'C завтраками| Bed and breakfast'!F9*0.9</f>
        <v>8460</v>
      </c>
      <c r="G9" s="141">
        <f>'C завтраками| Bed and breakfast'!G9*0.9</f>
        <v>8460</v>
      </c>
      <c r="H9" s="141">
        <f>'C завтраками| Bed and breakfast'!H9*0.9</f>
        <v>8460</v>
      </c>
      <c r="I9" s="141">
        <f>'C завтраками| Bed and breakfast'!I9*0.9</f>
        <v>8460</v>
      </c>
      <c r="J9" s="141">
        <f>'C завтраками| Bed and breakfast'!J9*0.9</f>
        <v>8460</v>
      </c>
      <c r="K9" s="141">
        <f>'C завтраками| Bed and breakfast'!K9*0.9</f>
        <v>9900</v>
      </c>
      <c r="L9" s="141">
        <f>'C завтраками| Bed and breakfast'!L9*0.9</f>
        <v>9720</v>
      </c>
      <c r="M9" s="141">
        <f>'C завтраками| Bed and breakfast'!M9*0.9</f>
        <v>7740</v>
      </c>
      <c r="N9" s="141">
        <f>'C завтраками| Bed and breakfast'!N9*0.9</f>
        <v>8460</v>
      </c>
      <c r="O9" s="141">
        <f>'C завтраками| Bed and breakfast'!O9*0.9</f>
        <v>8460</v>
      </c>
      <c r="P9" s="141">
        <f>'C завтраками| Bed and breakfast'!P9*0.9</f>
        <v>8460</v>
      </c>
      <c r="Q9" s="141">
        <f>'C завтраками| Bed and breakfast'!Q9*0.9</f>
        <v>8460</v>
      </c>
      <c r="R9" s="141">
        <f>'C завтраками| Bed and breakfast'!R9*0.9</f>
        <v>8460</v>
      </c>
      <c r="S9" s="141">
        <f>'C завтраками| Bed and breakfast'!S9*0.9</f>
        <v>8460</v>
      </c>
      <c r="T9" s="141">
        <f>'C завтраками| Bed and breakfast'!T9*0.9</f>
        <v>8460</v>
      </c>
      <c r="U9" s="141">
        <f>'C завтраками| Bed and breakfast'!U9*0.9</f>
        <v>8460</v>
      </c>
      <c r="V9" s="141">
        <f>'C завтраками| Bed and breakfast'!V9*0.9</f>
        <v>8460</v>
      </c>
      <c r="W9" s="141">
        <f>'C завтраками| Bed and breakfast'!W9*0.9</f>
        <v>7560</v>
      </c>
      <c r="X9" s="141">
        <f>'C завтраками| Bed and breakfast'!X9*0.9</f>
        <v>7560</v>
      </c>
      <c r="Y9" s="141">
        <f>'C завтраками| Bed and breakfast'!Y9*0.9</f>
        <v>8460</v>
      </c>
      <c r="Z9" s="141">
        <f>'C завтраками| Bed and breakfast'!Z9*0.9</f>
        <v>7560</v>
      </c>
      <c r="AA9" s="141">
        <f>'C завтраками| Bed and breakfast'!AA9*0.9</f>
        <v>7560</v>
      </c>
      <c r="AB9" s="141">
        <f>'C завтраками| Bed and breakfast'!AB9*0.9</f>
        <v>9360</v>
      </c>
      <c r="AC9" s="141">
        <f>'C завтраками| Bed and breakfast'!AC9*0.9</f>
        <v>7560</v>
      </c>
      <c r="AD9" s="141">
        <f>'C завтраками| Bed and breakfast'!AD9*0.9</f>
        <v>7560</v>
      </c>
      <c r="AE9" s="141">
        <f>'C завтраками| Bed and breakfast'!AE9*0.9</f>
        <v>7560</v>
      </c>
      <c r="AF9" s="141">
        <f>'C завтраками| Bed and breakfast'!AF9*0.9</f>
        <v>7740</v>
      </c>
      <c r="AG9" s="141">
        <f>'C завтраками| Bed and breakfast'!AG9*0.9</f>
        <v>7560</v>
      </c>
      <c r="AH9" s="141">
        <f>'C завтраками| Bed and breakfast'!AH9*0.9</f>
        <v>7740</v>
      </c>
      <c r="AI9" s="141">
        <f>'C завтраками| Bed and breakfast'!AI9*0.9</f>
        <v>7560</v>
      </c>
      <c r="AJ9" s="141">
        <f>'C завтраками| Bed and breakfast'!AJ9*0.9</f>
        <v>7740</v>
      </c>
      <c r="AK9" s="141">
        <f>'C завтраками| Bed and breakfast'!AK9*0.9</f>
        <v>7560</v>
      </c>
      <c r="AL9" s="141">
        <f>'C завтраками| Bed and breakfast'!AL9*0.9</f>
        <v>7560</v>
      </c>
      <c r="AM9" s="141">
        <f>'C завтраками| Bed and breakfast'!AM9*0.9</f>
        <v>7200</v>
      </c>
      <c r="AN9" s="141">
        <f>'C завтраками| Bed and breakfast'!AN9*0.9</f>
        <v>6120</v>
      </c>
      <c r="AO9" s="141">
        <f>'C завтраками| Bed and breakfast'!AO9*0.9</f>
        <v>6300</v>
      </c>
      <c r="AP9" s="141">
        <f>'C завтраками| Bed and breakfast'!AP9*0.9</f>
        <v>6120</v>
      </c>
      <c r="AQ9" s="141">
        <f>'C завтраками| Bed and breakfast'!AQ9*0.9</f>
        <v>6300</v>
      </c>
      <c r="AR9" s="141">
        <f>'C завтраками| Bed and breakfast'!AR9*0.9</f>
        <v>6120</v>
      </c>
      <c r="AS9" s="141">
        <f>'C завтраками| Bed and breakfast'!AS9*0.9</f>
        <v>6300</v>
      </c>
      <c r="AT9" s="141">
        <f>'C завтраками| Bed and breakfast'!AT9*0.9</f>
        <v>6120</v>
      </c>
      <c r="AU9" s="141">
        <f>'C завтраками| Bed and breakfast'!AU9*0.9</f>
        <v>6300</v>
      </c>
      <c r="AV9" s="141">
        <f>'C завтраками| Bed and breakfast'!AV9*0.9</f>
        <v>6120</v>
      </c>
      <c r="AW9" s="141">
        <f>'C завтраками| Bed and breakfast'!AW9*0.9</f>
        <v>6120</v>
      </c>
      <c r="AX9" s="141">
        <f>'C завтраками| Bed and breakfast'!AX9*0.9</f>
        <v>6300</v>
      </c>
      <c r="AY9" s="141">
        <f>'C завтраками| Bed and breakfast'!AY9*0.9</f>
        <v>7560</v>
      </c>
      <c r="AZ9" s="141">
        <f>'C завтраками| Bed and breakfast'!AZ9*0.9</f>
        <v>7740</v>
      </c>
      <c r="BA9" s="141">
        <f>'C завтраками| Bed and breakfast'!BA9*0.9</f>
        <v>7560</v>
      </c>
    </row>
    <row r="10" spans="1:53"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row>
    <row r="11" spans="1:53" ht="11.45" customHeight="1" x14ac:dyDescent="0.2">
      <c r="A11" s="3">
        <v>1</v>
      </c>
      <c r="B11" s="141">
        <f>'C завтраками| Bed and breakfast'!B11*0.9</f>
        <v>11610</v>
      </c>
      <c r="C11" s="141">
        <f>'C завтраками| Bed and breakfast'!C11*0.9</f>
        <v>8190</v>
      </c>
      <c r="D11" s="141">
        <f>'C завтраками| Bed and breakfast'!D11*0.9</f>
        <v>8190</v>
      </c>
      <c r="E11" s="141">
        <f>'C завтраками| Bed and breakfast'!E11*0.9</f>
        <v>7830</v>
      </c>
      <c r="F11" s="141">
        <f>'C завтраками| Bed and breakfast'!F11*0.9</f>
        <v>8550</v>
      </c>
      <c r="G11" s="141">
        <f>'C завтраками| Bed and breakfast'!G11*0.9</f>
        <v>8550</v>
      </c>
      <c r="H11" s="141">
        <f>'C завтраками| Bed and breakfast'!H11*0.9</f>
        <v>8550</v>
      </c>
      <c r="I11" s="141">
        <f>'C завтраками| Bed and breakfast'!I11*0.9</f>
        <v>8550</v>
      </c>
      <c r="J11" s="141">
        <f>'C завтраками| Bed and breakfast'!J11*0.9</f>
        <v>8550</v>
      </c>
      <c r="K11" s="141">
        <f>'C завтраками| Bed and breakfast'!K11*0.9</f>
        <v>9990</v>
      </c>
      <c r="L11" s="141">
        <f>'C завтраками| Bed and breakfast'!L11*0.9</f>
        <v>9810</v>
      </c>
      <c r="M11" s="141">
        <f>'C завтраками| Bed and breakfast'!M11*0.9</f>
        <v>7830</v>
      </c>
      <c r="N11" s="141">
        <f>'C завтраками| Bed and breakfast'!N11*0.9</f>
        <v>8550</v>
      </c>
      <c r="O11" s="141">
        <f>'C завтраками| Bed and breakfast'!O11*0.9</f>
        <v>8550</v>
      </c>
      <c r="P11" s="141">
        <f>'C завтраками| Bed and breakfast'!P11*0.9</f>
        <v>8550</v>
      </c>
      <c r="Q11" s="141">
        <f>'C завтраками| Bed and breakfast'!Q11*0.9</f>
        <v>8550</v>
      </c>
      <c r="R11" s="141">
        <f>'C завтраками| Bed and breakfast'!R11*0.9</f>
        <v>8550</v>
      </c>
      <c r="S11" s="141">
        <f>'C завтраками| Bed and breakfast'!S11*0.9</f>
        <v>8550</v>
      </c>
      <c r="T11" s="141">
        <f>'C завтраками| Bed and breakfast'!T11*0.9</f>
        <v>8550</v>
      </c>
      <c r="U11" s="141">
        <f>'C завтраками| Bed and breakfast'!U11*0.9</f>
        <v>8550</v>
      </c>
      <c r="V11" s="141">
        <f>'C завтраками| Bed and breakfast'!V11*0.9</f>
        <v>8550</v>
      </c>
      <c r="W11" s="141">
        <f>'C завтраками| Bed and breakfast'!W11*0.9</f>
        <v>7650</v>
      </c>
      <c r="X11" s="141">
        <f>'C завтраками| Bed and breakfast'!X11*0.9</f>
        <v>7650</v>
      </c>
      <c r="Y11" s="141">
        <f>'C завтраками| Bed and breakfast'!Y11*0.9</f>
        <v>8550</v>
      </c>
      <c r="Z11" s="141">
        <f>'C завтраками| Bed and breakfast'!Z11*0.9</f>
        <v>7650</v>
      </c>
      <c r="AA11" s="141">
        <f>'C завтраками| Bed and breakfast'!AA11*0.9</f>
        <v>7650</v>
      </c>
      <c r="AB11" s="141">
        <f>'C завтраками| Bed and breakfast'!AB11*0.9</f>
        <v>9450</v>
      </c>
      <c r="AC11" s="141">
        <f>'C завтраками| Bed and breakfast'!AC11*0.9</f>
        <v>7650</v>
      </c>
      <c r="AD11" s="141">
        <f>'C завтраками| Bed and breakfast'!AD11*0.9</f>
        <v>7650</v>
      </c>
      <c r="AE11" s="141">
        <f>'C завтраками| Bed and breakfast'!AE11*0.9</f>
        <v>7650</v>
      </c>
      <c r="AF11" s="141">
        <f>'C завтраками| Bed and breakfast'!AF11*0.9</f>
        <v>7830</v>
      </c>
      <c r="AG11" s="141">
        <f>'C завтраками| Bed and breakfast'!AG11*0.9</f>
        <v>7650</v>
      </c>
      <c r="AH11" s="141">
        <f>'C завтраками| Bed and breakfast'!AH11*0.9</f>
        <v>7830</v>
      </c>
      <c r="AI11" s="141">
        <f>'C завтраками| Bed and breakfast'!AI11*0.9</f>
        <v>7650</v>
      </c>
      <c r="AJ11" s="141">
        <f>'C завтраками| Bed and breakfast'!AJ11*0.9</f>
        <v>7830</v>
      </c>
      <c r="AK11" s="141">
        <f>'C завтраками| Bed and breakfast'!AK11*0.9</f>
        <v>7650</v>
      </c>
      <c r="AL11" s="141">
        <f>'C завтраками| Bed and breakfast'!AL11*0.9</f>
        <v>7650</v>
      </c>
      <c r="AM11" s="141">
        <f>'C завтраками| Bed and breakfast'!AM11*0.9</f>
        <v>7290</v>
      </c>
      <c r="AN11" s="141">
        <f>'C завтраками| Bed and breakfast'!AN11*0.9</f>
        <v>6210</v>
      </c>
      <c r="AO11" s="141">
        <f>'C завтраками| Bed and breakfast'!AO11*0.9</f>
        <v>6390</v>
      </c>
      <c r="AP11" s="141">
        <f>'C завтраками| Bed and breakfast'!AP11*0.9</f>
        <v>6210</v>
      </c>
      <c r="AQ11" s="141">
        <f>'C завтраками| Bed and breakfast'!AQ11*0.9</f>
        <v>6390</v>
      </c>
      <c r="AR11" s="141">
        <f>'C завтраками| Bed and breakfast'!AR11*0.9</f>
        <v>6210</v>
      </c>
      <c r="AS11" s="141">
        <f>'C завтраками| Bed and breakfast'!AS11*0.9</f>
        <v>6390</v>
      </c>
      <c r="AT11" s="141">
        <f>'C завтраками| Bed and breakfast'!AT11*0.9</f>
        <v>6210</v>
      </c>
      <c r="AU11" s="141">
        <f>'C завтраками| Bed and breakfast'!AU11*0.9</f>
        <v>6390</v>
      </c>
      <c r="AV11" s="141">
        <f>'C завтраками| Bed and breakfast'!AV11*0.9</f>
        <v>6210</v>
      </c>
      <c r="AW11" s="141">
        <f>'C завтраками| Bed and breakfast'!AW11*0.9</f>
        <v>6210</v>
      </c>
      <c r="AX11" s="141">
        <f>'C завтраками| Bed and breakfast'!AX11*0.9</f>
        <v>6390</v>
      </c>
      <c r="AY11" s="141">
        <f>'C завтраками| Bed and breakfast'!AY11*0.9</f>
        <v>7650</v>
      </c>
      <c r="AZ11" s="141">
        <f>'C завтраками| Bed and breakfast'!AZ11*0.9</f>
        <v>7830</v>
      </c>
      <c r="BA11" s="141">
        <f>'C завтраками| Bed and breakfast'!BA11*0.9</f>
        <v>7650</v>
      </c>
    </row>
    <row r="12" spans="1:53" ht="11.45" customHeight="1" x14ac:dyDescent="0.2">
      <c r="A12" s="3">
        <v>2</v>
      </c>
      <c r="B12" s="141">
        <f>'C завтраками| Bed and breakfast'!B12*0.9</f>
        <v>12870</v>
      </c>
      <c r="C12" s="141">
        <f>'C завтраками| Bed and breakfast'!C12*0.9</f>
        <v>9450</v>
      </c>
      <c r="D12" s="141">
        <f>'C завтраками| Bed and breakfast'!D12*0.9</f>
        <v>9450</v>
      </c>
      <c r="E12" s="141">
        <f>'C завтраками| Bed and breakfast'!E12*0.9</f>
        <v>9090</v>
      </c>
      <c r="F12" s="141">
        <f>'C завтраками| Bed and breakfast'!F12*0.9</f>
        <v>9810</v>
      </c>
      <c r="G12" s="141">
        <f>'C завтраками| Bed and breakfast'!G12*0.9</f>
        <v>9810</v>
      </c>
      <c r="H12" s="141">
        <f>'C завтраками| Bed and breakfast'!H12*0.9</f>
        <v>9810</v>
      </c>
      <c r="I12" s="141">
        <f>'C завтраками| Bed and breakfast'!I12*0.9</f>
        <v>9810</v>
      </c>
      <c r="J12" s="141">
        <f>'C завтраками| Bed and breakfast'!J12*0.9</f>
        <v>9810</v>
      </c>
      <c r="K12" s="141">
        <f>'C завтраками| Bed and breakfast'!K12*0.9</f>
        <v>11250</v>
      </c>
      <c r="L12" s="141">
        <f>'C завтраками| Bed and breakfast'!L12*0.9</f>
        <v>11070</v>
      </c>
      <c r="M12" s="141">
        <f>'C завтраками| Bed and breakfast'!M12*0.9</f>
        <v>9090</v>
      </c>
      <c r="N12" s="141">
        <f>'C завтраками| Bed and breakfast'!N12*0.9</f>
        <v>9810</v>
      </c>
      <c r="O12" s="141">
        <f>'C завтраками| Bed and breakfast'!O12*0.9</f>
        <v>9810</v>
      </c>
      <c r="P12" s="141">
        <f>'C завтраками| Bed and breakfast'!P12*0.9</f>
        <v>9810</v>
      </c>
      <c r="Q12" s="141">
        <f>'C завтраками| Bed and breakfast'!Q12*0.9</f>
        <v>9810</v>
      </c>
      <c r="R12" s="141">
        <f>'C завтраками| Bed and breakfast'!R12*0.9</f>
        <v>9810</v>
      </c>
      <c r="S12" s="141">
        <f>'C завтраками| Bed and breakfast'!S12*0.9</f>
        <v>9810</v>
      </c>
      <c r="T12" s="141">
        <f>'C завтраками| Bed and breakfast'!T12*0.9</f>
        <v>9810</v>
      </c>
      <c r="U12" s="141">
        <f>'C завтраками| Bed and breakfast'!U12*0.9</f>
        <v>9810</v>
      </c>
      <c r="V12" s="141">
        <f>'C завтраками| Bed and breakfast'!V12*0.9</f>
        <v>9810</v>
      </c>
      <c r="W12" s="141">
        <f>'C завтраками| Bed and breakfast'!W12*0.9</f>
        <v>8910</v>
      </c>
      <c r="X12" s="141">
        <f>'C завтраками| Bed and breakfast'!X12*0.9</f>
        <v>8910</v>
      </c>
      <c r="Y12" s="141">
        <f>'C завтраками| Bed and breakfast'!Y12*0.9</f>
        <v>9810</v>
      </c>
      <c r="Z12" s="141">
        <f>'C завтраками| Bed and breakfast'!Z12*0.9</f>
        <v>8910</v>
      </c>
      <c r="AA12" s="141">
        <f>'C завтраками| Bed and breakfast'!AA12*0.9</f>
        <v>8910</v>
      </c>
      <c r="AB12" s="141">
        <f>'C завтраками| Bed and breakfast'!AB12*0.9</f>
        <v>10710</v>
      </c>
      <c r="AC12" s="141">
        <f>'C завтраками| Bed and breakfast'!AC12*0.9</f>
        <v>8910</v>
      </c>
      <c r="AD12" s="141">
        <f>'C завтраками| Bed and breakfast'!AD12*0.9</f>
        <v>8910</v>
      </c>
      <c r="AE12" s="141">
        <f>'C завтраками| Bed and breakfast'!AE12*0.9</f>
        <v>8910</v>
      </c>
      <c r="AF12" s="141">
        <f>'C завтраками| Bed and breakfast'!AF12*0.9</f>
        <v>9090</v>
      </c>
      <c r="AG12" s="141">
        <f>'C завтраками| Bed and breakfast'!AG12*0.9</f>
        <v>8910</v>
      </c>
      <c r="AH12" s="141">
        <f>'C завтраками| Bed and breakfast'!AH12*0.9</f>
        <v>9090</v>
      </c>
      <c r="AI12" s="141">
        <f>'C завтраками| Bed and breakfast'!AI12*0.9</f>
        <v>8910</v>
      </c>
      <c r="AJ12" s="141">
        <f>'C завтраками| Bed and breakfast'!AJ12*0.9</f>
        <v>9090</v>
      </c>
      <c r="AK12" s="141">
        <f>'C завтраками| Bed and breakfast'!AK12*0.9</f>
        <v>8910</v>
      </c>
      <c r="AL12" s="141">
        <f>'C завтраками| Bed and breakfast'!AL12*0.9</f>
        <v>8910</v>
      </c>
      <c r="AM12" s="141">
        <f>'C завтраками| Bed and breakfast'!AM12*0.9</f>
        <v>8550</v>
      </c>
      <c r="AN12" s="141">
        <f>'C завтраками| Bed and breakfast'!AN12*0.9</f>
        <v>7470</v>
      </c>
      <c r="AO12" s="141">
        <f>'C завтраками| Bed and breakfast'!AO12*0.9</f>
        <v>7650</v>
      </c>
      <c r="AP12" s="141">
        <f>'C завтраками| Bed and breakfast'!AP12*0.9</f>
        <v>7470</v>
      </c>
      <c r="AQ12" s="141">
        <f>'C завтраками| Bed and breakfast'!AQ12*0.9</f>
        <v>7650</v>
      </c>
      <c r="AR12" s="141">
        <f>'C завтраками| Bed and breakfast'!AR12*0.9</f>
        <v>7470</v>
      </c>
      <c r="AS12" s="141">
        <f>'C завтраками| Bed and breakfast'!AS12*0.9</f>
        <v>7650</v>
      </c>
      <c r="AT12" s="141">
        <f>'C завтраками| Bed and breakfast'!AT12*0.9</f>
        <v>7470</v>
      </c>
      <c r="AU12" s="141">
        <f>'C завтраками| Bed and breakfast'!AU12*0.9</f>
        <v>7650</v>
      </c>
      <c r="AV12" s="141">
        <f>'C завтраками| Bed and breakfast'!AV12*0.9</f>
        <v>7470</v>
      </c>
      <c r="AW12" s="141">
        <f>'C завтраками| Bed and breakfast'!AW12*0.9</f>
        <v>7470</v>
      </c>
      <c r="AX12" s="141">
        <f>'C завтраками| Bed and breakfast'!AX12*0.9</f>
        <v>7650</v>
      </c>
      <c r="AY12" s="141">
        <f>'C завтраками| Bed and breakfast'!AY12*0.9</f>
        <v>8910</v>
      </c>
      <c r="AZ12" s="141">
        <f>'C завтраками| Bed and breakfast'!AZ12*0.9</f>
        <v>9090</v>
      </c>
      <c r="BA12" s="141">
        <f>'C завтраками| Bed and breakfast'!BA12*0.9</f>
        <v>8910</v>
      </c>
    </row>
    <row r="13" spans="1:53"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row>
    <row r="14" spans="1:53" ht="11.45" customHeight="1" x14ac:dyDescent="0.2">
      <c r="A14" s="3">
        <v>1</v>
      </c>
      <c r="B14" s="141">
        <f>'C завтраками| Bed and breakfast'!B14*0.9</f>
        <v>13410</v>
      </c>
      <c r="C14" s="141">
        <f>'C завтраками| Bed and breakfast'!C14*0.9</f>
        <v>9990</v>
      </c>
      <c r="D14" s="141">
        <f>'C завтраками| Bed and breakfast'!D14*0.9</f>
        <v>9990</v>
      </c>
      <c r="E14" s="141">
        <f>'C завтраками| Bed and breakfast'!E14*0.9</f>
        <v>9630</v>
      </c>
      <c r="F14" s="141">
        <f>'C завтраками| Bed and breakfast'!F14*0.9</f>
        <v>10350</v>
      </c>
      <c r="G14" s="141">
        <f>'C завтраками| Bed and breakfast'!G14*0.9</f>
        <v>10350</v>
      </c>
      <c r="H14" s="141">
        <f>'C завтраками| Bed and breakfast'!H14*0.9</f>
        <v>10350</v>
      </c>
      <c r="I14" s="141">
        <f>'C завтраками| Bed and breakfast'!I14*0.9</f>
        <v>10350</v>
      </c>
      <c r="J14" s="141">
        <f>'C завтраками| Bed and breakfast'!J14*0.9</f>
        <v>10350</v>
      </c>
      <c r="K14" s="141">
        <f>'C завтраками| Bed and breakfast'!K14*0.9</f>
        <v>11790</v>
      </c>
      <c r="L14" s="141">
        <f>'C завтраками| Bed and breakfast'!L14*0.9</f>
        <v>11610</v>
      </c>
      <c r="M14" s="141">
        <f>'C завтраками| Bed and breakfast'!M14*0.9</f>
        <v>9630</v>
      </c>
      <c r="N14" s="141">
        <f>'C завтраками| Bed and breakfast'!N14*0.9</f>
        <v>10350</v>
      </c>
      <c r="O14" s="141">
        <f>'C завтраками| Bed and breakfast'!O14*0.9</f>
        <v>10350</v>
      </c>
      <c r="P14" s="141">
        <f>'C завтраками| Bed and breakfast'!P14*0.9</f>
        <v>10350</v>
      </c>
      <c r="Q14" s="141">
        <f>'C завтраками| Bed and breakfast'!Q14*0.9</f>
        <v>10350</v>
      </c>
      <c r="R14" s="141">
        <f>'C завтраками| Bed and breakfast'!R14*0.9</f>
        <v>10350</v>
      </c>
      <c r="S14" s="141">
        <f>'C завтраками| Bed and breakfast'!S14*0.9</f>
        <v>10350</v>
      </c>
      <c r="T14" s="141">
        <f>'C завтраками| Bed and breakfast'!T14*0.9</f>
        <v>10350</v>
      </c>
      <c r="U14" s="141">
        <f>'C завтраками| Bed and breakfast'!U14*0.9</f>
        <v>10350</v>
      </c>
      <c r="V14" s="141">
        <f>'C завтраками| Bed and breakfast'!V14*0.9</f>
        <v>10350</v>
      </c>
      <c r="W14" s="141">
        <f>'C завтраками| Bed and breakfast'!W14*0.9</f>
        <v>9450</v>
      </c>
      <c r="X14" s="141">
        <f>'C завтраками| Bed and breakfast'!X14*0.9</f>
        <v>9450</v>
      </c>
      <c r="Y14" s="141">
        <f>'C завтраками| Bed and breakfast'!Y14*0.9</f>
        <v>10350</v>
      </c>
      <c r="Z14" s="141">
        <f>'C завтраками| Bed and breakfast'!Z14*0.9</f>
        <v>9450</v>
      </c>
      <c r="AA14" s="141">
        <f>'C завтраками| Bed and breakfast'!AA14*0.9</f>
        <v>9450</v>
      </c>
      <c r="AB14" s="141">
        <f>'C завтраками| Bed and breakfast'!AB14*0.9</f>
        <v>11250</v>
      </c>
      <c r="AC14" s="141">
        <f>'C завтраками| Bed and breakfast'!AC14*0.9</f>
        <v>9450</v>
      </c>
      <c r="AD14" s="141">
        <f>'C завтраками| Bed and breakfast'!AD14*0.9</f>
        <v>9450</v>
      </c>
      <c r="AE14" s="141">
        <f>'C завтраками| Bed and breakfast'!AE14*0.9</f>
        <v>9450</v>
      </c>
      <c r="AF14" s="141">
        <f>'C завтраками| Bed and breakfast'!AF14*0.9</f>
        <v>9630</v>
      </c>
      <c r="AG14" s="141">
        <f>'C завтраками| Bed and breakfast'!AG14*0.9</f>
        <v>9450</v>
      </c>
      <c r="AH14" s="141">
        <f>'C завтраками| Bed and breakfast'!AH14*0.9</f>
        <v>9630</v>
      </c>
      <c r="AI14" s="141">
        <f>'C завтраками| Bed and breakfast'!AI14*0.9</f>
        <v>9450</v>
      </c>
      <c r="AJ14" s="141">
        <f>'C завтраками| Bed and breakfast'!AJ14*0.9</f>
        <v>9630</v>
      </c>
      <c r="AK14" s="141">
        <f>'C завтраками| Bed and breakfast'!AK14*0.9</f>
        <v>9450</v>
      </c>
      <c r="AL14" s="141">
        <f>'C завтраками| Bed and breakfast'!AL14*0.9</f>
        <v>9450</v>
      </c>
      <c r="AM14" s="141">
        <f>'C завтраками| Bed and breakfast'!AM14*0.9</f>
        <v>9090</v>
      </c>
      <c r="AN14" s="141">
        <f>'C завтраками| Bed and breakfast'!AN14*0.9</f>
        <v>8010</v>
      </c>
      <c r="AO14" s="141">
        <f>'C завтраками| Bed and breakfast'!AO14*0.9</f>
        <v>8190</v>
      </c>
      <c r="AP14" s="141">
        <f>'C завтраками| Bed and breakfast'!AP14*0.9</f>
        <v>8010</v>
      </c>
      <c r="AQ14" s="141">
        <f>'C завтраками| Bed and breakfast'!AQ14*0.9</f>
        <v>8190</v>
      </c>
      <c r="AR14" s="141">
        <f>'C завтраками| Bed and breakfast'!AR14*0.9</f>
        <v>8010</v>
      </c>
      <c r="AS14" s="141">
        <f>'C завтраками| Bed and breakfast'!AS14*0.9</f>
        <v>8190</v>
      </c>
      <c r="AT14" s="141">
        <f>'C завтраками| Bed and breakfast'!AT14*0.9</f>
        <v>8010</v>
      </c>
      <c r="AU14" s="141">
        <f>'C завтраками| Bed and breakfast'!AU14*0.9</f>
        <v>8190</v>
      </c>
      <c r="AV14" s="141">
        <f>'C завтраками| Bed and breakfast'!AV14*0.9</f>
        <v>8010</v>
      </c>
      <c r="AW14" s="141">
        <f>'C завтраками| Bed and breakfast'!AW14*0.9</f>
        <v>8010</v>
      </c>
      <c r="AX14" s="141">
        <f>'C завтраками| Bed and breakfast'!AX14*0.9</f>
        <v>8190</v>
      </c>
      <c r="AY14" s="141">
        <f>'C завтраками| Bed and breakfast'!AY14*0.9</f>
        <v>9450</v>
      </c>
      <c r="AZ14" s="141">
        <f>'C завтраками| Bed and breakfast'!AZ14*0.9</f>
        <v>9630</v>
      </c>
      <c r="BA14" s="141">
        <f>'C завтраками| Bed and breakfast'!BA14*0.9</f>
        <v>9450</v>
      </c>
    </row>
    <row r="15" spans="1:53" ht="11.45" customHeight="1" x14ac:dyDescent="0.2">
      <c r="A15" s="3">
        <v>2</v>
      </c>
      <c r="B15" s="141">
        <f>'C завтраками| Bed and breakfast'!B15*0.9</f>
        <v>14670</v>
      </c>
      <c r="C15" s="141">
        <f>'C завтраками| Bed and breakfast'!C15*0.9</f>
        <v>11250</v>
      </c>
      <c r="D15" s="141">
        <f>'C завтраками| Bed and breakfast'!D15*0.9</f>
        <v>11250</v>
      </c>
      <c r="E15" s="141">
        <f>'C завтраками| Bed and breakfast'!E15*0.9</f>
        <v>10890</v>
      </c>
      <c r="F15" s="141">
        <f>'C завтраками| Bed and breakfast'!F15*0.9</f>
        <v>11610</v>
      </c>
      <c r="G15" s="141">
        <f>'C завтраками| Bed and breakfast'!G15*0.9</f>
        <v>11610</v>
      </c>
      <c r="H15" s="141">
        <f>'C завтраками| Bed and breakfast'!H15*0.9</f>
        <v>11610</v>
      </c>
      <c r="I15" s="141">
        <f>'C завтраками| Bed and breakfast'!I15*0.9</f>
        <v>11610</v>
      </c>
      <c r="J15" s="141">
        <f>'C завтраками| Bed and breakfast'!J15*0.9</f>
        <v>11610</v>
      </c>
      <c r="K15" s="141">
        <f>'C завтраками| Bed and breakfast'!K15*0.9</f>
        <v>13050</v>
      </c>
      <c r="L15" s="141">
        <f>'C завтраками| Bed and breakfast'!L15*0.9</f>
        <v>12870</v>
      </c>
      <c r="M15" s="141">
        <f>'C завтраками| Bed and breakfast'!M15*0.9</f>
        <v>10890</v>
      </c>
      <c r="N15" s="141">
        <f>'C завтраками| Bed and breakfast'!N15*0.9</f>
        <v>11610</v>
      </c>
      <c r="O15" s="141">
        <f>'C завтраками| Bed and breakfast'!O15*0.9</f>
        <v>11610</v>
      </c>
      <c r="P15" s="141">
        <f>'C завтраками| Bed and breakfast'!P15*0.9</f>
        <v>11610</v>
      </c>
      <c r="Q15" s="141">
        <f>'C завтраками| Bed and breakfast'!Q15*0.9</f>
        <v>11610</v>
      </c>
      <c r="R15" s="141">
        <f>'C завтраками| Bed and breakfast'!R15*0.9</f>
        <v>11610</v>
      </c>
      <c r="S15" s="141">
        <f>'C завтраками| Bed and breakfast'!S15*0.9</f>
        <v>11610</v>
      </c>
      <c r="T15" s="141">
        <f>'C завтраками| Bed and breakfast'!T15*0.9</f>
        <v>11610</v>
      </c>
      <c r="U15" s="141">
        <f>'C завтраками| Bed and breakfast'!U15*0.9</f>
        <v>11610</v>
      </c>
      <c r="V15" s="141">
        <f>'C завтраками| Bed and breakfast'!V15*0.9</f>
        <v>11610</v>
      </c>
      <c r="W15" s="141">
        <f>'C завтраками| Bed and breakfast'!W15*0.9</f>
        <v>10710</v>
      </c>
      <c r="X15" s="141">
        <f>'C завтраками| Bed and breakfast'!X15*0.9</f>
        <v>10710</v>
      </c>
      <c r="Y15" s="141">
        <f>'C завтраками| Bed and breakfast'!Y15*0.9</f>
        <v>11610</v>
      </c>
      <c r="Z15" s="141">
        <f>'C завтраками| Bed and breakfast'!Z15*0.9</f>
        <v>10710</v>
      </c>
      <c r="AA15" s="141">
        <f>'C завтраками| Bed and breakfast'!AA15*0.9</f>
        <v>10710</v>
      </c>
      <c r="AB15" s="141">
        <f>'C завтраками| Bed and breakfast'!AB15*0.9</f>
        <v>12510</v>
      </c>
      <c r="AC15" s="141">
        <f>'C завтраками| Bed and breakfast'!AC15*0.9</f>
        <v>10710</v>
      </c>
      <c r="AD15" s="141">
        <f>'C завтраками| Bed and breakfast'!AD15*0.9</f>
        <v>10710</v>
      </c>
      <c r="AE15" s="141">
        <f>'C завтраками| Bed and breakfast'!AE15*0.9</f>
        <v>10710</v>
      </c>
      <c r="AF15" s="141">
        <f>'C завтраками| Bed and breakfast'!AF15*0.9</f>
        <v>10890</v>
      </c>
      <c r="AG15" s="141">
        <f>'C завтраками| Bed and breakfast'!AG15*0.9</f>
        <v>10710</v>
      </c>
      <c r="AH15" s="141">
        <f>'C завтраками| Bed and breakfast'!AH15*0.9</f>
        <v>10890</v>
      </c>
      <c r="AI15" s="141">
        <f>'C завтраками| Bed and breakfast'!AI15*0.9</f>
        <v>10710</v>
      </c>
      <c r="AJ15" s="141">
        <f>'C завтраками| Bed and breakfast'!AJ15*0.9</f>
        <v>10890</v>
      </c>
      <c r="AK15" s="141">
        <f>'C завтраками| Bed and breakfast'!AK15*0.9</f>
        <v>10710</v>
      </c>
      <c r="AL15" s="141">
        <f>'C завтраками| Bed and breakfast'!AL15*0.9</f>
        <v>10710</v>
      </c>
      <c r="AM15" s="141">
        <f>'C завтраками| Bed and breakfast'!AM15*0.9</f>
        <v>10350</v>
      </c>
      <c r="AN15" s="141">
        <f>'C завтраками| Bed and breakfast'!AN15*0.9</f>
        <v>9270</v>
      </c>
      <c r="AO15" s="141">
        <f>'C завтраками| Bed and breakfast'!AO15*0.9</f>
        <v>9450</v>
      </c>
      <c r="AP15" s="141">
        <f>'C завтраками| Bed and breakfast'!AP15*0.9</f>
        <v>9270</v>
      </c>
      <c r="AQ15" s="141">
        <f>'C завтраками| Bed and breakfast'!AQ15*0.9</f>
        <v>9450</v>
      </c>
      <c r="AR15" s="141">
        <f>'C завтраками| Bed and breakfast'!AR15*0.9</f>
        <v>9270</v>
      </c>
      <c r="AS15" s="141">
        <f>'C завтраками| Bed and breakfast'!AS15*0.9</f>
        <v>9450</v>
      </c>
      <c r="AT15" s="141">
        <f>'C завтраками| Bed and breakfast'!AT15*0.9</f>
        <v>9270</v>
      </c>
      <c r="AU15" s="141">
        <f>'C завтраками| Bed and breakfast'!AU15*0.9</f>
        <v>9450</v>
      </c>
      <c r="AV15" s="141">
        <f>'C завтраками| Bed and breakfast'!AV15*0.9</f>
        <v>9270</v>
      </c>
      <c r="AW15" s="141">
        <f>'C завтраками| Bed and breakfast'!AW15*0.9</f>
        <v>9270</v>
      </c>
      <c r="AX15" s="141">
        <f>'C завтраками| Bed and breakfast'!AX15*0.9</f>
        <v>9450</v>
      </c>
      <c r="AY15" s="141">
        <f>'C завтраками| Bed and breakfast'!AY15*0.9</f>
        <v>10710</v>
      </c>
      <c r="AZ15" s="141">
        <f>'C завтраками| Bed and breakfast'!AZ15*0.9</f>
        <v>10890</v>
      </c>
      <c r="BA15" s="141">
        <f>'C завтраками| Bed and breakfast'!BA15*0.9</f>
        <v>10710</v>
      </c>
    </row>
    <row r="16" spans="1:53"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row>
    <row r="17" spans="1:53" ht="11.45" customHeight="1" x14ac:dyDescent="0.2">
      <c r="A17" s="3">
        <v>1</v>
      </c>
      <c r="B17" s="141">
        <f>'C завтраками| Bed and breakfast'!B17*0.9</f>
        <v>14310</v>
      </c>
      <c r="C17" s="141">
        <f>'C завтраками| Bed and breakfast'!C17*0.9</f>
        <v>10890</v>
      </c>
      <c r="D17" s="141">
        <f>'C завтраками| Bed and breakfast'!D17*0.9</f>
        <v>10890</v>
      </c>
      <c r="E17" s="141">
        <f>'C завтраками| Bed and breakfast'!E17*0.9</f>
        <v>10530</v>
      </c>
      <c r="F17" s="141">
        <f>'C завтраками| Bed and breakfast'!F17*0.9</f>
        <v>11250</v>
      </c>
      <c r="G17" s="141">
        <f>'C завтраками| Bed and breakfast'!G17*0.9</f>
        <v>11250</v>
      </c>
      <c r="H17" s="141">
        <f>'C завтраками| Bed and breakfast'!H17*0.9</f>
        <v>11250</v>
      </c>
      <c r="I17" s="141">
        <f>'C завтраками| Bed and breakfast'!I17*0.9</f>
        <v>11250</v>
      </c>
      <c r="J17" s="141">
        <f>'C завтраками| Bed and breakfast'!J17*0.9</f>
        <v>11250</v>
      </c>
      <c r="K17" s="141">
        <f>'C завтраками| Bed and breakfast'!K17*0.9</f>
        <v>12690</v>
      </c>
      <c r="L17" s="141">
        <f>'C завтраками| Bed and breakfast'!L17*0.9</f>
        <v>12510</v>
      </c>
      <c r="M17" s="141">
        <f>'C завтраками| Bed and breakfast'!M17*0.9</f>
        <v>10530</v>
      </c>
      <c r="N17" s="141">
        <f>'C завтраками| Bed and breakfast'!N17*0.9</f>
        <v>11250</v>
      </c>
      <c r="O17" s="141">
        <f>'C завтраками| Bed and breakfast'!O17*0.9</f>
        <v>11250</v>
      </c>
      <c r="P17" s="141">
        <f>'C завтраками| Bed and breakfast'!P17*0.9</f>
        <v>11250</v>
      </c>
      <c r="Q17" s="141">
        <f>'C завтраками| Bed and breakfast'!Q17*0.9</f>
        <v>11250</v>
      </c>
      <c r="R17" s="141">
        <f>'C завтраками| Bed and breakfast'!R17*0.9</f>
        <v>11250</v>
      </c>
      <c r="S17" s="141">
        <f>'C завтраками| Bed and breakfast'!S17*0.9</f>
        <v>11250</v>
      </c>
      <c r="T17" s="141">
        <f>'C завтраками| Bed and breakfast'!T17*0.9</f>
        <v>11250</v>
      </c>
      <c r="U17" s="141">
        <f>'C завтраками| Bed and breakfast'!U17*0.9</f>
        <v>11250</v>
      </c>
      <c r="V17" s="141">
        <f>'C завтраками| Bed and breakfast'!V17*0.9</f>
        <v>11250</v>
      </c>
      <c r="W17" s="141">
        <f>'C завтраками| Bed and breakfast'!W17*0.9</f>
        <v>10350</v>
      </c>
      <c r="X17" s="141">
        <f>'C завтраками| Bed and breakfast'!X17*0.9</f>
        <v>10350</v>
      </c>
      <c r="Y17" s="141">
        <f>'C завтраками| Bed and breakfast'!Y17*0.9</f>
        <v>11250</v>
      </c>
      <c r="Z17" s="141">
        <f>'C завтраками| Bed and breakfast'!Z17*0.9</f>
        <v>10350</v>
      </c>
      <c r="AA17" s="141">
        <f>'C завтраками| Bed and breakfast'!AA17*0.9</f>
        <v>10350</v>
      </c>
      <c r="AB17" s="141">
        <f>'C завтраками| Bed and breakfast'!AB17*0.9</f>
        <v>12150</v>
      </c>
      <c r="AC17" s="141">
        <f>'C завтраками| Bed and breakfast'!AC17*0.9</f>
        <v>10350</v>
      </c>
      <c r="AD17" s="141">
        <f>'C завтраками| Bed and breakfast'!AD17*0.9</f>
        <v>10350</v>
      </c>
      <c r="AE17" s="141">
        <f>'C завтраками| Bed and breakfast'!AE17*0.9</f>
        <v>10350</v>
      </c>
      <c r="AF17" s="141">
        <f>'C завтраками| Bed and breakfast'!AF17*0.9</f>
        <v>10530</v>
      </c>
      <c r="AG17" s="141">
        <f>'C завтраками| Bed and breakfast'!AG17*0.9</f>
        <v>10350</v>
      </c>
      <c r="AH17" s="141">
        <f>'C завтраками| Bed and breakfast'!AH17*0.9</f>
        <v>10530</v>
      </c>
      <c r="AI17" s="141">
        <f>'C завтраками| Bed and breakfast'!AI17*0.9</f>
        <v>10350</v>
      </c>
      <c r="AJ17" s="141">
        <f>'C завтраками| Bed and breakfast'!AJ17*0.9</f>
        <v>10530</v>
      </c>
      <c r="AK17" s="141">
        <f>'C завтраками| Bed and breakfast'!AK17*0.9</f>
        <v>10350</v>
      </c>
      <c r="AL17" s="141">
        <f>'C завтраками| Bed and breakfast'!AL17*0.9</f>
        <v>10350</v>
      </c>
      <c r="AM17" s="141">
        <f>'C завтраками| Bed and breakfast'!AM17*0.9</f>
        <v>9990</v>
      </c>
      <c r="AN17" s="141">
        <f>'C завтраками| Bed and breakfast'!AN17*0.9</f>
        <v>8910</v>
      </c>
      <c r="AO17" s="141">
        <f>'C завтраками| Bed and breakfast'!AO17*0.9</f>
        <v>9090</v>
      </c>
      <c r="AP17" s="141">
        <f>'C завтраками| Bed and breakfast'!AP17*0.9</f>
        <v>8910</v>
      </c>
      <c r="AQ17" s="141">
        <f>'C завтраками| Bed and breakfast'!AQ17*0.9</f>
        <v>9090</v>
      </c>
      <c r="AR17" s="141">
        <f>'C завтраками| Bed and breakfast'!AR17*0.9</f>
        <v>8910</v>
      </c>
      <c r="AS17" s="141">
        <f>'C завтраками| Bed and breakfast'!AS17*0.9</f>
        <v>9090</v>
      </c>
      <c r="AT17" s="141">
        <f>'C завтраками| Bed and breakfast'!AT17*0.9</f>
        <v>8910</v>
      </c>
      <c r="AU17" s="141">
        <f>'C завтраками| Bed and breakfast'!AU17*0.9</f>
        <v>9090</v>
      </c>
      <c r="AV17" s="141">
        <f>'C завтраками| Bed and breakfast'!AV17*0.9</f>
        <v>8910</v>
      </c>
      <c r="AW17" s="141">
        <f>'C завтраками| Bed and breakfast'!AW17*0.9</f>
        <v>8910</v>
      </c>
      <c r="AX17" s="141">
        <f>'C завтраками| Bed and breakfast'!AX17*0.9</f>
        <v>9090</v>
      </c>
      <c r="AY17" s="141">
        <f>'C завтраками| Bed and breakfast'!AY17*0.9</f>
        <v>10350</v>
      </c>
      <c r="AZ17" s="141">
        <f>'C завтраками| Bed and breakfast'!AZ17*0.9</f>
        <v>10530</v>
      </c>
      <c r="BA17" s="141">
        <f>'C завтраками| Bed and breakfast'!BA17*0.9</f>
        <v>10350</v>
      </c>
    </row>
    <row r="18" spans="1:53" ht="11.45" customHeight="1" x14ac:dyDescent="0.2">
      <c r="A18" s="3">
        <v>2</v>
      </c>
      <c r="B18" s="141">
        <f>'C завтраками| Bed and breakfast'!B18*0.9</f>
        <v>15570</v>
      </c>
      <c r="C18" s="141">
        <f>'C завтраками| Bed and breakfast'!C18*0.9</f>
        <v>12150</v>
      </c>
      <c r="D18" s="141">
        <f>'C завтраками| Bed and breakfast'!D18*0.9</f>
        <v>12150</v>
      </c>
      <c r="E18" s="141">
        <f>'C завтраками| Bed and breakfast'!E18*0.9</f>
        <v>11790</v>
      </c>
      <c r="F18" s="141">
        <f>'C завтраками| Bed and breakfast'!F18*0.9</f>
        <v>12510</v>
      </c>
      <c r="G18" s="141">
        <f>'C завтраками| Bed and breakfast'!G18*0.9</f>
        <v>12510</v>
      </c>
      <c r="H18" s="141">
        <f>'C завтраками| Bed and breakfast'!H18*0.9</f>
        <v>12510</v>
      </c>
      <c r="I18" s="141">
        <f>'C завтраками| Bed and breakfast'!I18*0.9</f>
        <v>12510</v>
      </c>
      <c r="J18" s="141">
        <f>'C завтраками| Bed and breakfast'!J18*0.9</f>
        <v>12510</v>
      </c>
      <c r="K18" s="141">
        <f>'C завтраками| Bed and breakfast'!K18*0.9</f>
        <v>13950</v>
      </c>
      <c r="L18" s="141">
        <f>'C завтраками| Bed and breakfast'!L18*0.9</f>
        <v>13770</v>
      </c>
      <c r="M18" s="141">
        <f>'C завтраками| Bed and breakfast'!M18*0.9</f>
        <v>11790</v>
      </c>
      <c r="N18" s="141">
        <f>'C завтраками| Bed and breakfast'!N18*0.9</f>
        <v>12510</v>
      </c>
      <c r="O18" s="141">
        <f>'C завтраками| Bed and breakfast'!O18*0.9</f>
        <v>12510</v>
      </c>
      <c r="P18" s="141">
        <f>'C завтраками| Bed and breakfast'!P18*0.9</f>
        <v>12510</v>
      </c>
      <c r="Q18" s="141">
        <f>'C завтраками| Bed and breakfast'!Q18*0.9</f>
        <v>12510</v>
      </c>
      <c r="R18" s="141">
        <f>'C завтраками| Bed and breakfast'!R18*0.9</f>
        <v>12510</v>
      </c>
      <c r="S18" s="141">
        <f>'C завтраками| Bed and breakfast'!S18*0.9</f>
        <v>12510</v>
      </c>
      <c r="T18" s="141">
        <f>'C завтраками| Bed and breakfast'!T18*0.9</f>
        <v>12510</v>
      </c>
      <c r="U18" s="141">
        <f>'C завтраками| Bed and breakfast'!U18*0.9</f>
        <v>12510</v>
      </c>
      <c r="V18" s="141">
        <f>'C завтраками| Bed and breakfast'!V18*0.9</f>
        <v>12510</v>
      </c>
      <c r="W18" s="141">
        <f>'C завтраками| Bed and breakfast'!W18*0.9</f>
        <v>11610</v>
      </c>
      <c r="X18" s="141">
        <f>'C завтраками| Bed and breakfast'!X18*0.9</f>
        <v>11610</v>
      </c>
      <c r="Y18" s="141">
        <f>'C завтраками| Bed and breakfast'!Y18*0.9</f>
        <v>12510</v>
      </c>
      <c r="Z18" s="141">
        <f>'C завтраками| Bed and breakfast'!Z18*0.9</f>
        <v>11610</v>
      </c>
      <c r="AA18" s="141">
        <f>'C завтраками| Bed and breakfast'!AA18*0.9</f>
        <v>11610</v>
      </c>
      <c r="AB18" s="141">
        <f>'C завтраками| Bed and breakfast'!AB18*0.9</f>
        <v>13410</v>
      </c>
      <c r="AC18" s="141">
        <f>'C завтраками| Bed and breakfast'!AC18*0.9</f>
        <v>11610</v>
      </c>
      <c r="AD18" s="141">
        <f>'C завтраками| Bed and breakfast'!AD18*0.9</f>
        <v>11610</v>
      </c>
      <c r="AE18" s="141">
        <f>'C завтраками| Bed and breakfast'!AE18*0.9</f>
        <v>11610</v>
      </c>
      <c r="AF18" s="141">
        <f>'C завтраками| Bed and breakfast'!AF18*0.9</f>
        <v>11790</v>
      </c>
      <c r="AG18" s="141">
        <f>'C завтраками| Bed and breakfast'!AG18*0.9</f>
        <v>11610</v>
      </c>
      <c r="AH18" s="141">
        <f>'C завтраками| Bed and breakfast'!AH18*0.9</f>
        <v>11790</v>
      </c>
      <c r="AI18" s="141">
        <f>'C завтраками| Bed and breakfast'!AI18*0.9</f>
        <v>11610</v>
      </c>
      <c r="AJ18" s="141">
        <f>'C завтраками| Bed and breakfast'!AJ18*0.9</f>
        <v>11790</v>
      </c>
      <c r="AK18" s="141">
        <f>'C завтраками| Bed and breakfast'!AK18*0.9</f>
        <v>11610</v>
      </c>
      <c r="AL18" s="141">
        <f>'C завтраками| Bed and breakfast'!AL18*0.9</f>
        <v>11610</v>
      </c>
      <c r="AM18" s="141">
        <f>'C завтраками| Bed and breakfast'!AM18*0.9</f>
        <v>11250</v>
      </c>
      <c r="AN18" s="141">
        <f>'C завтраками| Bed and breakfast'!AN18*0.9</f>
        <v>10170</v>
      </c>
      <c r="AO18" s="141">
        <f>'C завтраками| Bed and breakfast'!AO18*0.9</f>
        <v>10350</v>
      </c>
      <c r="AP18" s="141">
        <f>'C завтраками| Bed and breakfast'!AP18*0.9</f>
        <v>10170</v>
      </c>
      <c r="AQ18" s="141">
        <f>'C завтраками| Bed and breakfast'!AQ18*0.9</f>
        <v>10350</v>
      </c>
      <c r="AR18" s="141">
        <f>'C завтраками| Bed and breakfast'!AR18*0.9</f>
        <v>10170</v>
      </c>
      <c r="AS18" s="141">
        <f>'C завтраками| Bed and breakfast'!AS18*0.9</f>
        <v>10350</v>
      </c>
      <c r="AT18" s="141">
        <f>'C завтраками| Bed and breakfast'!AT18*0.9</f>
        <v>10170</v>
      </c>
      <c r="AU18" s="141">
        <f>'C завтраками| Bed and breakfast'!AU18*0.9</f>
        <v>10350</v>
      </c>
      <c r="AV18" s="141">
        <f>'C завтраками| Bed and breakfast'!AV18*0.9</f>
        <v>10170</v>
      </c>
      <c r="AW18" s="141">
        <f>'C завтраками| Bed and breakfast'!AW18*0.9</f>
        <v>10170</v>
      </c>
      <c r="AX18" s="141">
        <f>'C завтраками| Bed and breakfast'!AX18*0.9</f>
        <v>10350</v>
      </c>
      <c r="AY18" s="141">
        <f>'C завтраками| Bed and breakfast'!AY18*0.9</f>
        <v>11610</v>
      </c>
      <c r="AZ18" s="141">
        <f>'C завтраками| Bed and breakfast'!AZ18*0.9</f>
        <v>11790</v>
      </c>
      <c r="BA18" s="141">
        <f>'C завтраками| Bed and breakfast'!BA18*0.9</f>
        <v>11610</v>
      </c>
    </row>
    <row r="19" spans="1:53"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row>
    <row r="20" spans="1:53" ht="11.45" customHeight="1" x14ac:dyDescent="0.2">
      <c r="A20" s="3">
        <v>1</v>
      </c>
      <c r="B20" s="141">
        <f>'C завтраками| Bed and breakfast'!B20*0.9</f>
        <v>16650</v>
      </c>
      <c r="C20" s="141">
        <f>'C завтраками| Bed and breakfast'!C20*0.9</f>
        <v>12240</v>
      </c>
      <c r="D20" s="141">
        <f>'C завтраками| Bed and breakfast'!D20*0.9</f>
        <v>12240</v>
      </c>
      <c r="E20" s="141">
        <f>'C завтраками| Bed and breakfast'!E20*0.9</f>
        <v>11880</v>
      </c>
      <c r="F20" s="141">
        <f>'C завтраками| Bed and breakfast'!F20*0.9</f>
        <v>12600</v>
      </c>
      <c r="G20" s="141">
        <f>'C завтраками| Bed and breakfast'!G20*0.9</f>
        <v>12600</v>
      </c>
      <c r="H20" s="141">
        <f>'C завтраками| Bed and breakfast'!H20*0.9</f>
        <v>12600</v>
      </c>
      <c r="I20" s="141">
        <f>'C завтраками| Bed and breakfast'!I20*0.9</f>
        <v>12600</v>
      </c>
      <c r="J20" s="141">
        <f>'C завтраками| Bed and breakfast'!J20*0.9</f>
        <v>12600</v>
      </c>
      <c r="K20" s="141">
        <f>'C завтраками| Bed and breakfast'!K20*0.9</f>
        <v>14040</v>
      </c>
      <c r="L20" s="141">
        <f>'C завтраками| Bed and breakfast'!L20*0.9</f>
        <v>13860</v>
      </c>
      <c r="M20" s="141">
        <f>'C завтраками| Bed and breakfast'!M20*0.9</f>
        <v>11880</v>
      </c>
      <c r="N20" s="141">
        <f>'C завтраками| Bed and breakfast'!N20*0.9</f>
        <v>12600</v>
      </c>
      <c r="O20" s="141">
        <f>'C завтраками| Bed and breakfast'!O20*0.9</f>
        <v>12600</v>
      </c>
      <c r="P20" s="141">
        <f>'C завтраками| Bed and breakfast'!P20*0.9</f>
        <v>12600</v>
      </c>
      <c r="Q20" s="141">
        <f>'C завтраками| Bed and breakfast'!Q20*0.9</f>
        <v>12600</v>
      </c>
      <c r="R20" s="141">
        <f>'C завтраками| Bed and breakfast'!R20*0.9</f>
        <v>12600</v>
      </c>
      <c r="S20" s="141">
        <f>'C завтраками| Bed and breakfast'!S20*0.9</f>
        <v>12600</v>
      </c>
      <c r="T20" s="141">
        <f>'C завтраками| Bed and breakfast'!T20*0.9</f>
        <v>12600</v>
      </c>
      <c r="U20" s="141">
        <f>'C завтраками| Bed and breakfast'!U20*0.9</f>
        <v>12600</v>
      </c>
      <c r="V20" s="141">
        <f>'C завтраками| Bed and breakfast'!V20*0.9</f>
        <v>12600</v>
      </c>
      <c r="W20" s="141">
        <f>'C завтраками| Bed and breakfast'!W20*0.9</f>
        <v>11700</v>
      </c>
      <c r="X20" s="141">
        <f>'C завтраками| Bed and breakfast'!X20*0.9</f>
        <v>11700</v>
      </c>
      <c r="Y20" s="141">
        <f>'C завтраками| Bed and breakfast'!Y20*0.9</f>
        <v>12600</v>
      </c>
      <c r="Z20" s="141">
        <f>'C завтраками| Bed and breakfast'!Z20*0.9</f>
        <v>11700</v>
      </c>
      <c r="AA20" s="141">
        <f>'C завтраками| Bed and breakfast'!AA20*0.9</f>
        <v>11700</v>
      </c>
      <c r="AB20" s="141">
        <f>'C завтраками| Bed and breakfast'!AB20*0.9</f>
        <v>13500</v>
      </c>
      <c r="AC20" s="141">
        <f>'C завтраками| Bed and breakfast'!AC20*0.9</f>
        <v>11700</v>
      </c>
      <c r="AD20" s="141">
        <f>'C завтраками| Bed and breakfast'!AD20*0.9</f>
        <v>11700</v>
      </c>
      <c r="AE20" s="141">
        <f>'C завтраками| Bed and breakfast'!AE20*0.9</f>
        <v>11700</v>
      </c>
      <c r="AF20" s="141">
        <f>'C завтраками| Bed and breakfast'!AF20*0.9</f>
        <v>11880</v>
      </c>
      <c r="AG20" s="141">
        <f>'C завтраками| Bed and breakfast'!AG20*0.9</f>
        <v>11700</v>
      </c>
      <c r="AH20" s="141">
        <f>'C завтраками| Bed and breakfast'!AH20*0.9</f>
        <v>11880</v>
      </c>
      <c r="AI20" s="141">
        <f>'C завтраками| Bed and breakfast'!AI20*0.9</f>
        <v>11700</v>
      </c>
      <c r="AJ20" s="141">
        <f>'C завтраками| Bed and breakfast'!AJ20*0.9</f>
        <v>11880</v>
      </c>
      <c r="AK20" s="141">
        <f>'C завтраками| Bed and breakfast'!AK20*0.9</f>
        <v>11700</v>
      </c>
      <c r="AL20" s="141">
        <f>'C завтраками| Bed and breakfast'!AL20*0.9</f>
        <v>11700</v>
      </c>
      <c r="AM20" s="141">
        <f>'C завтраками| Bed and breakfast'!AM20*0.9</f>
        <v>11340</v>
      </c>
      <c r="AN20" s="141">
        <f>'C завтраками| Bed and breakfast'!AN20*0.9</f>
        <v>10260</v>
      </c>
      <c r="AO20" s="141">
        <f>'C завтраками| Bed and breakfast'!AO20*0.9</f>
        <v>10440</v>
      </c>
      <c r="AP20" s="141">
        <f>'C завтраками| Bed and breakfast'!AP20*0.9</f>
        <v>10260</v>
      </c>
      <c r="AQ20" s="141">
        <f>'C завтраками| Bed and breakfast'!AQ20*0.9</f>
        <v>10440</v>
      </c>
      <c r="AR20" s="141">
        <f>'C завтраками| Bed and breakfast'!AR20*0.9</f>
        <v>10260</v>
      </c>
      <c r="AS20" s="141">
        <f>'C завтраками| Bed and breakfast'!AS20*0.9</f>
        <v>10440</v>
      </c>
      <c r="AT20" s="141">
        <f>'C завтраками| Bed and breakfast'!AT20*0.9</f>
        <v>10260</v>
      </c>
      <c r="AU20" s="141">
        <f>'C завтраками| Bed and breakfast'!AU20*0.9</f>
        <v>10440</v>
      </c>
      <c r="AV20" s="141">
        <f>'C завтраками| Bed and breakfast'!AV20*0.9</f>
        <v>10260</v>
      </c>
      <c r="AW20" s="141">
        <f>'C завтраками| Bed and breakfast'!AW20*0.9</f>
        <v>10260</v>
      </c>
      <c r="AX20" s="141">
        <f>'C завтраками| Bed and breakfast'!AX20*0.9</f>
        <v>10440</v>
      </c>
      <c r="AY20" s="141">
        <f>'C завтраками| Bed and breakfast'!AY20*0.9</f>
        <v>11700</v>
      </c>
      <c r="AZ20" s="141">
        <f>'C завтраками| Bed and breakfast'!AZ20*0.9</f>
        <v>11880</v>
      </c>
      <c r="BA20" s="141">
        <f>'C завтраками| Bed and breakfast'!BA20*0.9</f>
        <v>11700</v>
      </c>
    </row>
    <row r="21" spans="1:53" ht="11.45" customHeight="1" x14ac:dyDescent="0.2">
      <c r="A21" s="3">
        <v>2</v>
      </c>
      <c r="B21" s="141">
        <f>'C завтраками| Bed and breakfast'!B21*0.9</f>
        <v>17910</v>
      </c>
      <c r="C21" s="141">
        <f>'C завтраками| Bed and breakfast'!C21*0.9</f>
        <v>13500</v>
      </c>
      <c r="D21" s="141">
        <f>'C завтраками| Bed and breakfast'!D21*0.9</f>
        <v>13500</v>
      </c>
      <c r="E21" s="141">
        <f>'C завтраками| Bed and breakfast'!E21*0.9</f>
        <v>13140</v>
      </c>
      <c r="F21" s="141">
        <f>'C завтраками| Bed and breakfast'!F21*0.9</f>
        <v>13860</v>
      </c>
      <c r="G21" s="141">
        <f>'C завтраками| Bed and breakfast'!G21*0.9</f>
        <v>13860</v>
      </c>
      <c r="H21" s="141">
        <f>'C завтраками| Bed and breakfast'!H21*0.9</f>
        <v>13860</v>
      </c>
      <c r="I21" s="141">
        <f>'C завтраками| Bed and breakfast'!I21*0.9</f>
        <v>13860</v>
      </c>
      <c r="J21" s="141">
        <f>'C завтраками| Bed and breakfast'!J21*0.9</f>
        <v>13860</v>
      </c>
      <c r="K21" s="141">
        <f>'C завтраками| Bed and breakfast'!K21*0.9</f>
        <v>15300</v>
      </c>
      <c r="L21" s="141">
        <f>'C завтраками| Bed and breakfast'!L21*0.9</f>
        <v>15120</v>
      </c>
      <c r="M21" s="141">
        <f>'C завтраками| Bed and breakfast'!M21*0.9</f>
        <v>13140</v>
      </c>
      <c r="N21" s="141">
        <f>'C завтраками| Bed and breakfast'!N21*0.9</f>
        <v>13860</v>
      </c>
      <c r="O21" s="141">
        <f>'C завтраками| Bed and breakfast'!O21*0.9</f>
        <v>13860</v>
      </c>
      <c r="P21" s="141">
        <f>'C завтраками| Bed and breakfast'!P21*0.9</f>
        <v>13860</v>
      </c>
      <c r="Q21" s="141">
        <f>'C завтраками| Bed and breakfast'!Q21*0.9</f>
        <v>13860</v>
      </c>
      <c r="R21" s="141">
        <f>'C завтраками| Bed and breakfast'!R21*0.9</f>
        <v>13860</v>
      </c>
      <c r="S21" s="141">
        <f>'C завтраками| Bed and breakfast'!S21*0.9</f>
        <v>13860</v>
      </c>
      <c r="T21" s="141">
        <f>'C завтраками| Bed and breakfast'!T21*0.9</f>
        <v>13860</v>
      </c>
      <c r="U21" s="141">
        <f>'C завтраками| Bed and breakfast'!U21*0.9</f>
        <v>13860</v>
      </c>
      <c r="V21" s="141">
        <f>'C завтраками| Bed and breakfast'!V21*0.9</f>
        <v>13860</v>
      </c>
      <c r="W21" s="141">
        <f>'C завтраками| Bed and breakfast'!W21*0.9</f>
        <v>12960</v>
      </c>
      <c r="X21" s="141">
        <f>'C завтраками| Bed and breakfast'!X21*0.9</f>
        <v>12960</v>
      </c>
      <c r="Y21" s="141">
        <f>'C завтраками| Bed and breakfast'!Y21*0.9</f>
        <v>13860</v>
      </c>
      <c r="Z21" s="141">
        <f>'C завтраками| Bed and breakfast'!Z21*0.9</f>
        <v>12960</v>
      </c>
      <c r="AA21" s="141">
        <f>'C завтраками| Bed and breakfast'!AA21*0.9</f>
        <v>12960</v>
      </c>
      <c r="AB21" s="141">
        <f>'C завтраками| Bed and breakfast'!AB21*0.9</f>
        <v>14760</v>
      </c>
      <c r="AC21" s="141">
        <f>'C завтраками| Bed and breakfast'!AC21*0.9</f>
        <v>12960</v>
      </c>
      <c r="AD21" s="141">
        <f>'C завтраками| Bed and breakfast'!AD21*0.9</f>
        <v>12960</v>
      </c>
      <c r="AE21" s="141">
        <f>'C завтраками| Bed and breakfast'!AE21*0.9</f>
        <v>12960</v>
      </c>
      <c r="AF21" s="141">
        <f>'C завтраками| Bed and breakfast'!AF21*0.9</f>
        <v>13140</v>
      </c>
      <c r="AG21" s="141">
        <f>'C завтраками| Bed and breakfast'!AG21*0.9</f>
        <v>12960</v>
      </c>
      <c r="AH21" s="141">
        <f>'C завтраками| Bed and breakfast'!AH21*0.9</f>
        <v>13140</v>
      </c>
      <c r="AI21" s="141">
        <f>'C завтраками| Bed and breakfast'!AI21*0.9</f>
        <v>12960</v>
      </c>
      <c r="AJ21" s="141">
        <f>'C завтраками| Bed and breakfast'!AJ21*0.9</f>
        <v>13140</v>
      </c>
      <c r="AK21" s="141">
        <f>'C завтраками| Bed and breakfast'!AK21*0.9</f>
        <v>12960</v>
      </c>
      <c r="AL21" s="141">
        <f>'C завтраками| Bed and breakfast'!AL21*0.9</f>
        <v>12960</v>
      </c>
      <c r="AM21" s="141">
        <f>'C завтраками| Bed and breakfast'!AM21*0.9</f>
        <v>12600</v>
      </c>
      <c r="AN21" s="141">
        <f>'C завтраками| Bed and breakfast'!AN21*0.9</f>
        <v>11520</v>
      </c>
      <c r="AO21" s="141">
        <f>'C завтраками| Bed and breakfast'!AO21*0.9</f>
        <v>11700</v>
      </c>
      <c r="AP21" s="141">
        <f>'C завтраками| Bed and breakfast'!AP21*0.9</f>
        <v>11520</v>
      </c>
      <c r="AQ21" s="141">
        <f>'C завтраками| Bed and breakfast'!AQ21*0.9</f>
        <v>11700</v>
      </c>
      <c r="AR21" s="141">
        <f>'C завтраками| Bed and breakfast'!AR21*0.9</f>
        <v>11520</v>
      </c>
      <c r="AS21" s="141">
        <f>'C завтраками| Bed and breakfast'!AS21*0.9</f>
        <v>11700</v>
      </c>
      <c r="AT21" s="141">
        <f>'C завтраками| Bed and breakfast'!AT21*0.9</f>
        <v>11520</v>
      </c>
      <c r="AU21" s="141">
        <f>'C завтраками| Bed and breakfast'!AU21*0.9</f>
        <v>11700</v>
      </c>
      <c r="AV21" s="141">
        <f>'C завтраками| Bed and breakfast'!AV21*0.9</f>
        <v>11520</v>
      </c>
      <c r="AW21" s="141">
        <f>'C завтраками| Bed and breakfast'!AW21*0.9</f>
        <v>11520</v>
      </c>
      <c r="AX21" s="141">
        <f>'C завтраками| Bed and breakfast'!AX21*0.9</f>
        <v>11700</v>
      </c>
      <c r="AY21" s="141">
        <f>'C завтраками| Bed and breakfast'!AY21*0.9</f>
        <v>12960</v>
      </c>
      <c r="AZ21" s="141">
        <f>'C завтраками| Bed and breakfast'!AZ21*0.9</f>
        <v>13140</v>
      </c>
      <c r="BA21" s="141">
        <f>'C завтраками| Bed and breakfast'!BA21*0.9</f>
        <v>12960</v>
      </c>
    </row>
    <row r="22" spans="1:53"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row>
    <row r="23" spans="1:53"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3" ht="24.6" customHeight="1" x14ac:dyDescent="0.2">
      <c r="A24" s="8"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46">
        <f t="shared" si="1"/>
        <v>45913</v>
      </c>
      <c r="AC24" s="46">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ht="24.6" customHeight="1" x14ac:dyDescent="0.2">
      <c r="A25" s="37"/>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46">
        <f t="shared" si="3"/>
        <v>45925</v>
      </c>
      <c r="AC25" s="46">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ht="11.45" customHeight="1" x14ac:dyDescent="0.2">
      <c r="A26" s="184" t="s">
        <v>11</v>
      </c>
    </row>
    <row r="27" spans="1:53" ht="11.45" customHeight="1" x14ac:dyDescent="0.2">
      <c r="A27" s="3">
        <v>1</v>
      </c>
      <c r="B27" s="141">
        <f t="shared" ref="B27" si="4">ROUND(B8*0.85,)</f>
        <v>8721</v>
      </c>
      <c r="C27" s="141">
        <f t="shared" ref="C27:BA27" si="5">ROUND(C8*0.85,)</f>
        <v>5814</v>
      </c>
      <c r="D27" s="141">
        <f t="shared" si="5"/>
        <v>5814</v>
      </c>
      <c r="E27" s="141">
        <f t="shared" si="5"/>
        <v>5508</v>
      </c>
      <c r="F27" s="141">
        <f t="shared" si="5"/>
        <v>6120</v>
      </c>
      <c r="G27" s="141">
        <f t="shared" si="5"/>
        <v>6120</v>
      </c>
      <c r="H27" s="141">
        <f t="shared" si="5"/>
        <v>6120</v>
      </c>
      <c r="I27" s="141">
        <f t="shared" si="5"/>
        <v>6120</v>
      </c>
      <c r="J27" s="141">
        <f t="shared" si="5"/>
        <v>6120</v>
      </c>
      <c r="K27" s="141">
        <f t="shared" si="5"/>
        <v>7344</v>
      </c>
      <c r="L27" s="141">
        <f t="shared" si="5"/>
        <v>7191</v>
      </c>
      <c r="M27" s="141">
        <f t="shared" si="5"/>
        <v>5508</v>
      </c>
      <c r="N27" s="141">
        <f t="shared" si="5"/>
        <v>6120</v>
      </c>
      <c r="O27" s="141">
        <f t="shared" si="5"/>
        <v>6120</v>
      </c>
      <c r="P27" s="141">
        <f t="shared" si="5"/>
        <v>6120</v>
      </c>
      <c r="Q27" s="141">
        <f t="shared" si="5"/>
        <v>6120</v>
      </c>
      <c r="R27" s="141">
        <f t="shared" si="5"/>
        <v>6120</v>
      </c>
      <c r="S27" s="141">
        <f t="shared" si="5"/>
        <v>6120</v>
      </c>
      <c r="T27" s="141">
        <f t="shared" si="5"/>
        <v>6120</v>
      </c>
      <c r="U27" s="141">
        <f t="shared" si="5"/>
        <v>6120</v>
      </c>
      <c r="V27" s="141">
        <f t="shared" si="5"/>
        <v>6120</v>
      </c>
      <c r="W27" s="141">
        <f t="shared" si="5"/>
        <v>5355</v>
      </c>
      <c r="X27" s="141">
        <f t="shared" si="5"/>
        <v>5355</v>
      </c>
      <c r="Y27" s="141">
        <f t="shared" si="5"/>
        <v>6120</v>
      </c>
      <c r="Z27" s="141">
        <f t="shared" si="5"/>
        <v>5355</v>
      </c>
      <c r="AA27" s="141">
        <f t="shared" si="5"/>
        <v>5355</v>
      </c>
      <c r="AB27" s="141">
        <f t="shared" si="5"/>
        <v>6885</v>
      </c>
      <c r="AC27" s="141">
        <f t="shared" si="5"/>
        <v>5355</v>
      </c>
      <c r="AD27" s="141">
        <f t="shared" si="5"/>
        <v>5355</v>
      </c>
      <c r="AE27" s="141">
        <f t="shared" si="5"/>
        <v>5355</v>
      </c>
      <c r="AF27" s="141">
        <f t="shared" si="5"/>
        <v>5508</v>
      </c>
      <c r="AG27" s="141">
        <f t="shared" si="5"/>
        <v>5355</v>
      </c>
      <c r="AH27" s="141">
        <f t="shared" si="5"/>
        <v>5508</v>
      </c>
      <c r="AI27" s="141">
        <f t="shared" si="5"/>
        <v>5355</v>
      </c>
      <c r="AJ27" s="141">
        <f t="shared" si="5"/>
        <v>5508</v>
      </c>
      <c r="AK27" s="141">
        <f t="shared" si="5"/>
        <v>5355</v>
      </c>
      <c r="AL27" s="141">
        <f t="shared" si="5"/>
        <v>5355</v>
      </c>
      <c r="AM27" s="141">
        <f t="shared" si="5"/>
        <v>5049</v>
      </c>
      <c r="AN27" s="141">
        <f t="shared" si="5"/>
        <v>4131</v>
      </c>
      <c r="AO27" s="141">
        <f t="shared" si="5"/>
        <v>4284</v>
      </c>
      <c r="AP27" s="141">
        <f t="shared" si="5"/>
        <v>4131</v>
      </c>
      <c r="AQ27" s="141">
        <f t="shared" si="5"/>
        <v>4284</v>
      </c>
      <c r="AR27" s="141">
        <f t="shared" si="5"/>
        <v>4131</v>
      </c>
      <c r="AS27" s="141">
        <f t="shared" si="5"/>
        <v>4284</v>
      </c>
      <c r="AT27" s="141">
        <f t="shared" si="5"/>
        <v>4131</v>
      </c>
      <c r="AU27" s="141">
        <f t="shared" si="5"/>
        <v>4284</v>
      </c>
      <c r="AV27" s="141">
        <f t="shared" si="5"/>
        <v>4131</v>
      </c>
      <c r="AW27" s="141">
        <f t="shared" si="5"/>
        <v>4131</v>
      </c>
      <c r="AX27" s="141">
        <f t="shared" si="5"/>
        <v>4284</v>
      </c>
      <c r="AY27" s="141">
        <f t="shared" si="5"/>
        <v>5355</v>
      </c>
      <c r="AZ27" s="141">
        <f t="shared" si="5"/>
        <v>5508</v>
      </c>
      <c r="BA27" s="141">
        <f t="shared" si="5"/>
        <v>5355</v>
      </c>
    </row>
    <row r="28" spans="1:53" ht="11.45" customHeight="1" x14ac:dyDescent="0.2">
      <c r="A28" s="3">
        <v>2</v>
      </c>
      <c r="B28" s="141">
        <f t="shared" ref="B28" si="6">ROUND(B9*0.85,)</f>
        <v>9792</v>
      </c>
      <c r="C28" s="141">
        <f t="shared" ref="C28:BA28" si="7">ROUND(C9*0.85,)</f>
        <v>6885</v>
      </c>
      <c r="D28" s="141">
        <f t="shared" si="7"/>
        <v>6885</v>
      </c>
      <c r="E28" s="141">
        <f t="shared" si="7"/>
        <v>6579</v>
      </c>
      <c r="F28" s="141">
        <f t="shared" si="7"/>
        <v>7191</v>
      </c>
      <c r="G28" s="141">
        <f t="shared" si="7"/>
        <v>7191</v>
      </c>
      <c r="H28" s="141">
        <f t="shared" si="7"/>
        <v>7191</v>
      </c>
      <c r="I28" s="141">
        <f t="shared" si="7"/>
        <v>7191</v>
      </c>
      <c r="J28" s="141">
        <f t="shared" si="7"/>
        <v>7191</v>
      </c>
      <c r="K28" s="141">
        <f t="shared" si="7"/>
        <v>8415</v>
      </c>
      <c r="L28" s="141">
        <f t="shared" si="7"/>
        <v>8262</v>
      </c>
      <c r="M28" s="141">
        <f t="shared" si="7"/>
        <v>6579</v>
      </c>
      <c r="N28" s="141">
        <f t="shared" si="7"/>
        <v>7191</v>
      </c>
      <c r="O28" s="141">
        <f t="shared" si="7"/>
        <v>7191</v>
      </c>
      <c r="P28" s="141">
        <f t="shared" si="7"/>
        <v>7191</v>
      </c>
      <c r="Q28" s="141">
        <f t="shared" si="7"/>
        <v>7191</v>
      </c>
      <c r="R28" s="141">
        <f t="shared" si="7"/>
        <v>7191</v>
      </c>
      <c r="S28" s="141">
        <f t="shared" si="7"/>
        <v>7191</v>
      </c>
      <c r="T28" s="141">
        <f t="shared" si="7"/>
        <v>7191</v>
      </c>
      <c r="U28" s="141">
        <f t="shared" si="7"/>
        <v>7191</v>
      </c>
      <c r="V28" s="141">
        <f t="shared" si="7"/>
        <v>7191</v>
      </c>
      <c r="W28" s="141">
        <f t="shared" si="7"/>
        <v>6426</v>
      </c>
      <c r="X28" s="141">
        <f t="shared" si="7"/>
        <v>6426</v>
      </c>
      <c r="Y28" s="141">
        <f t="shared" si="7"/>
        <v>7191</v>
      </c>
      <c r="Z28" s="141">
        <f t="shared" si="7"/>
        <v>6426</v>
      </c>
      <c r="AA28" s="141">
        <f t="shared" si="7"/>
        <v>6426</v>
      </c>
      <c r="AB28" s="141">
        <f t="shared" si="7"/>
        <v>7956</v>
      </c>
      <c r="AC28" s="141">
        <f t="shared" si="7"/>
        <v>6426</v>
      </c>
      <c r="AD28" s="141">
        <f t="shared" si="7"/>
        <v>6426</v>
      </c>
      <c r="AE28" s="141">
        <f t="shared" si="7"/>
        <v>6426</v>
      </c>
      <c r="AF28" s="141">
        <f t="shared" si="7"/>
        <v>6579</v>
      </c>
      <c r="AG28" s="141">
        <f t="shared" si="7"/>
        <v>6426</v>
      </c>
      <c r="AH28" s="141">
        <f t="shared" si="7"/>
        <v>6579</v>
      </c>
      <c r="AI28" s="141">
        <f t="shared" si="7"/>
        <v>6426</v>
      </c>
      <c r="AJ28" s="141">
        <f t="shared" si="7"/>
        <v>6579</v>
      </c>
      <c r="AK28" s="141">
        <f t="shared" si="7"/>
        <v>6426</v>
      </c>
      <c r="AL28" s="141">
        <f t="shared" si="7"/>
        <v>6426</v>
      </c>
      <c r="AM28" s="141">
        <f t="shared" si="7"/>
        <v>6120</v>
      </c>
      <c r="AN28" s="141">
        <f t="shared" si="7"/>
        <v>5202</v>
      </c>
      <c r="AO28" s="141">
        <f t="shared" si="7"/>
        <v>5355</v>
      </c>
      <c r="AP28" s="141">
        <f t="shared" si="7"/>
        <v>5202</v>
      </c>
      <c r="AQ28" s="141">
        <f t="shared" si="7"/>
        <v>5355</v>
      </c>
      <c r="AR28" s="141">
        <f t="shared" si="7"/>
        <v>5202</v>
      </c>
      <c r="AS28" s="141">
        <f t="shared" si="7"/>
        <v>5355</v>
      </c>
      <c r="AT28" s="141">
        <f t="shared" si="7"/>
        <v>5202</v>
      </c>
      <c r="AU28" s="141">
        <f t="shared" si="7"/>
        <v>5355</v>
      </c>
      <c r="AV28" s="141">
        <f t="shared" si="7"/>
        <v>5202</v>
      </c>
      <c r="AW28" s="141">
        <f t="shared" si="7"/>
        <v>5202</v>
      </c>
      <c r="AX28" s="141">
        <f t="shared" si="7"/>
        <v>5355</v>
      </c>
      <c r="AY28" s="141">
        <f t="shared" si="7"/>
        <v>6426</v>
      </c>
      <c r="AZ28" s="141">
        <f t="shared" si="7"/>
        <v>6579</v>
      </c>
      <c r="BA28" s="141">
        <f t="shared" si="7"/>
        <v>6426</v>
      </c>
    </row>
    <row r="29" spans="1:53"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3">
        <v>1</v>
      </c>
      <c r="B30" s="141">
        <f t="shared" ref="B30" si="8">ROUND(B11*0.85,)</f>
        <v>9869</v>
      </c>
      <c r="C30" s="141">
        <f t="shared" ref="C30:BA30" si="9">ROUND(C11*0.85,)</f>
        <v>6962</v>
      </c>
      <c r="D30" s="141">
        <f t="shared" si="9"/>
        <v>6962</v>
      </c>
      <c r="E30" s="141">
        <f t="shared" si="9"/>
        <v>6656</v>
      </c>
      <c r="F30" s="141">
        <f t="shared" si="9"/>
        <v>7268</v>
      </c>
      <c r="G30" s="141">
        <f t="shared" si="9"/>
        <v>7268</v>
      </c>
      <c r="H30" s="141">
        <f t="shared" si="9"/>
        <v>7268</v>
      </c>
      <c r="I30" s="141">
        <f t="shared" si="9"/>
        <v>7268</v>
      </c>
      <c r="J30" s="141">
        <f t="shared" si="9"/>
        <v>7268</v>
      </c>
      <c r="K30" s="141">
        <f t="shared" si="9"/>
        <v>8492</v>
      </c>
      <c r="L30" s="141">
        <f t="shared" si="9"/>
        <v>8339</v>
      </c>
      <c r="M30" s="141">
        <f t="shared" si="9"/>
        <v>6656</v>
      </c>
      <c r="N30" s="141">
        <f t="shared" si="9"/>
        <v>7268</v>
      </c>
      <c r="O30" s="141">
        <f t="shared" si="9"/>
        <v>7268</v>
      </c>
      <c r="P30" s="141">
        <f t="shared" si="9"/>
        <v>7268</v>
      </c>
      <c r="Q30" s="141">
        <f t="shared" si="9"/>
        <v>7268</v>
      </c>
      <c r="R30" s="141">
        <f t="shared" si="9"/>
        <v>7268</v>
      </c>
      <c r="S30" s="141">
        <f t="shared" si="9"/>
        <v>7268</v>
      </c>
      <c r="T30" s="141">
        <f t="shared" si="9"/>
        <v>7268</v>
      </c>
      <c r="U30" s="141">
        <f t="shared" si="9"/>
        <v>7268</v>
      </c>
      <c r="V30" s="141">
        <f t="shared" si="9"/>
        <v>7268</v>
      </c>
      <c r="W30" s="141">
        <f t="shared" si="9"/>
        <v>6503</v>
      </c>
      <c r="X30" s="141">
        <f t="shared" si="9"/>
        <v>6503</v>
      </c>
      <c r="Y30" s="141">
        <f t="shared" si="9"/>
        <v>7268</v>
      </c>
      <c r="Z30" s="141">
        <f t="shared" si="9"/>
        <v>6503</v>
      </c>
      <c r="AA30" s="141">
        <f t="shared" si="9"/>
        <v>6503</v>
      </c>
      <c r="AB30" s="141">
        <f t="shared" si="9"/>
        <v>8033</v>
      </c>
      <c r="AC30" s="141">
        <f t="shared" si="9"/>
        <v>6503</v>
      </c>
      <c r="AD30" s="141">
        <f t="shared" si="9"/>
        <v>6503</v>
      </c>
      <c r="AE30" s="141">
        <f t="shared" si="9"/>
        <v>6503</v>
      </c>
      <c r="AF30" s="141">
        <f t="shared" si="9"/>
        <v>6656</v>
      </c>
      <c r="AG30" s="141">
        <f t="shared" si="9"/>
        <v>6503</v>
      </c>
      <c r="AH30" s="141">
        <f t="shared" si="9"/>
        <v>6656</v>
      </c>
      <c r="AI30" s="141">
        <f t="shared" si="9"/>
        <v>6503</v>
      </c>
      <c r="AJ30" s="141">
        <f t="shared" si="9"/>
        <v>6656</v>
      </c>
      <c r="AK30" s="141">
        <f t="shared" si="9"/>
        <v>6503</v>
      </c>
      <c r="AL30" s="141">
        <f t="shared" si="9"/>
        <v>6503</v>
      </c>
      <c r="AM30" s="141">
        <f t="shared" si="9"/>
        <v>6197</v>
      </c>
      <c r="AN30" s="141">
        <f t="shared" si="9"/>
        <v>5279</v>
      </c>
      <c r="AO30" s="141">
        <f t="shared" si="9"/>
        <v>5432</v>
      </c>
      <c r="AP30" s="141">
        <f t="shared" si="9"/>
        <v>5279</v>
      </c>
      <c r="AQ30" s="141">
        <f t="shared" si="9"/>
        <v>5432</v>
      </c>
      <c r="AR30" s="141">
        <f t="shared" si="9"/>
        <v>5279</v>
      </c>
      <c r="AS30" s="141">
        <f t="shared" si="9"/>
        <v>5432</v>
      </c>
      <c r="AT30" s="141">
        <f t="shared" si="9"/>
        <v>5279</v>
      </c>
      <c r="AU30" s="141">
        <f t="shared" si="9"/>
        <v>5432</v>
      </c>
      <c r="AV30" s="141">
        <f t="shared" si="9"/>
        <v>5279</v>
      </c>
      <c r="AW30" s="141">
        <f t="shared" si="9"/>
        <v>5279</v>
      </c>
      <c r="AX30" s="141">
        <f t="shared" si="9"/>
        <v>5432</v>
      </c>
      <c r="AY30" s="141">
        <f t="shared" si="9"/>
        <v>6503</v>
      </c>
      <c r="AZ30" s="141">
        <f t="shared" si="9"/>
        <v>6656</v>
      </c>
      <c r="BA30" s="141">
        <f t="shared" si="9"/>
        <v>6503</v>
      </c>
    </row>
    <row r="31" spans="1:53" ht="11.45" customHeight="1" x14ac:dyDescent="0.2">
      <c r="A31" s="3">
        <v>2</v>
      </c>
      <c r="B31" s="141">
        <f t="shared" ref="B31" si="10">ROUND(B12*0.85,)</f>
        <v>10940</v>
      </c>
      <c r="C31" s="141">
        <f t="shared" ref="C31:BA31" si="11">ROUND(C12*0.85,)</f>
        <v>8033</v>
      </c>
      <c r="D31" s="141">
        <f t="shared" si="11"/>
        <v>8033</v>
      </c>
      <c r="E31" s="141">
        <f t="shared" si="11"/>
        <v>7727</v>
      </c>
      <c r="F31" s="141">
        <f t="shared" si="11"/>
        <v>8339</v>
      </c>
      <c r="G31" s="141">
        <f t="shared" si="11"/>
        <v>8339</v>
      </c>
      <c r="H31" s="141">
        <f t="shared" si="11"/>
        <v>8339</v>
      </c>
      <c r="I31" s="141">
        <f t="shared" si="11"/>
        <v>8339</v>
      </c>
      <c r="J31" s="141">
        <f t="shared" si="11"/>
        <v>8339</v>
      </c>
      <c r="K31" s="141">
        <f t="shared" si="11"/>
        <v>9563</v>
      </c>
      <c r="L31" s="141">
        <f t="shared" si="11"/>
        <v>9410</v>
      </c>
      <c r="M31" s="141">
        <f t="shared" si="11"/>
        <v>7727</v>
      </c>
      <c r="N31" s="141">
        <f t="shared" si="11"/>
        <v>8339</v>
      </c>
      <c r="O31" s="141">
        <f t="shared" si="11"/>
        <v>8339</v>
      </c>
      <c r="P31" s="141">
        <f t="shared" si="11"/>
        <v>8339</v>
      </c>
      <c r="Q31" s="141">
        <f t="shared" si="11"/>
        <v>8339</v>
      </c>
      <c r="R31" s="141">
        <f t="shared" si="11"/>
        <v>8339</v>
      </c>
      <c r="S31" s="141">
        <f t="shared" si="11"/>
        <v>8339</v>
      </c>
      <c r="T31" s="141">
        <f t="shared" si="11"/>
        <v>8339</v>
      </c>
      <c r="U31" s="141">
        <f t="shared" si="11"/>
        <v>8339</v>
      </c>
      <c r="V31" s="141">
        <f t="shared" si="11"/>
        <v>8339</v>
      </c>
      <c r="W31" s="141">
        <f t="shared" si="11"/>
        <v>7574</v>
      </c>
      <c r="X31" s="141">
        <f t="shared" si="11"/>
        <v>7574</v>
      </c>
      <c r="Y31" s="141">
        <f t="shared" si="11"/>
        <v>8339</v>
      </c>
      <c r="Z31" s="141">
        <f t="shared" si="11"/>
        <v>7574</v>
      </c>
      <c r="AA31" s="141">
        <f t="shared" si="11"/>
        <v>7574</v>
      </c>
      <c r="AB31" s="141">
        <f t="shared" si="11"/>
        <v>9104</v>
      </c>
      <c r="AC31" s="141">
        <f t="shared" si="11"/>
        <v>7574</v>
      </c>
      <c r="AD31" s="141">
        <f t="shared" si="11"/>
        <v>7574</v>
      </c>
      <c r="AE31" s="141">
        <f t="shared" si="11"/>
        <v>7574</v>
      </c>
      <c r="AF31" s="141">
        <f t="shared" si="11"/>
        <v>7727</v>
      </c>
      <c r="AG31" s="141">
        <f t="shared" si="11"/>
        <v>7574</v>
      </c>
      <c r="AH31" s="141">
        <f t="shared" si="11"/>
        <v>7727</v>
      </c>
      <c r="AI31" s="141">
        <f t="shared" si="11"/>
        <v>7574</v>
      </c>
      <c r="AJ31" s="141">
        <f t="shared" si="11"/>
        <v>7727</v>
      </c>
      <c r="AK31" s="141">
        <f t="shared" si="11"/>
        <v>7574</v>
      </c>
      <c r="AL31" s="141">
        <f t="shared" si="11"/>
        <v>7574</v>
      </c>
      <c r="AM31" s="141">
        <f t="shared" si="11"/>
        <v>7268</v>
      </c>
      <c r="AN31" s="141">
        <f t="shared" si="11"/>
        <v>6350</v>
      </c>
      <c r="AO31" s="141">
        <f t="shared" si="11"/>
        <v>6503</v>
      </c>
      <c r="AP31" s="141">
        <f t="shared" si="11"/>
        <v>6350</v>
      </c>
      <c r="AQ31" s="141">
        <f t="shared" si="11"/>
        <v>6503</v>
      </c>
      <c r="AR31" s="141">
        <f t="shared" si="11"/>
        <v>6350</v>
      </c>
      <c r="AS31" s="141">
        <f t="shared" si="11"/>
        <v>6503</v>
      </c>
      <c r="AT31" s="141">
        <f t="shared" si="11"/>
        <v>6350</v>
      </c>
      <c r="AU31" s="141">
        <f t="shared" si="11"/>
        <v>6503</v>
      </c>
      <c r="AV31" s="141">
        <f t="shared" si="11"/>
        <v>6350</v>
      </c>
      <c r="AW31" s="141">
        <f t="shared" si="11"/>
        <v>6350</v>
      </c>
      <c r="AX31" s="141">
        <f t="shared" si="11"/>
        <v>6503</v>
      </c>
      <c r="AY31" s="141">
        <f t="shared" si="11"/>
        <v>7574</v>
      </c>
      <c r="AZ31" s="141">
        <f t="shared" si="11"/>
        <v>7727</v>
      </c>
      <c r="BA31" s="141">
        <f t="shared" si="11"/>
        <v>7574</v>
      </c>
    </row>
    <row r="32" spans="1:53"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3">
        <v>1</v>
      </c>
      <c r="B33" s="141">
        <f t="shared" ref="B33" si="12">ROUND(B14*0.85,)</f>
        <v>11399</v>
      </c>
      <c r="C33" s="141">
        <f t="shared" ref="C33:BA33" si="13">ROUND(C14*0.85,)</f>
        <v>8492</v>
      </c>
      <c r="D33" s="141">
        <f t="shared" si="13"/>
        <v>8492</v>
      </c>
      <c r="E33" s="141">
        <f t="shared" si="13"/>
        <v>8186</v>
      </c>
      <c r="F33" s="141">
        <f t="shared" si="13"/>
        <v>8798</v>
      </c>
      <c r="G33" s="141">
        <f t="shared" si="13"/>
        <v>8798</v>
      </c>
      <c r="H33" s="141">
        <f t="shared" si="13"/>
        <v>8798</v>
      </c>
      <c r="I33" s="141">
        <f t="shared" si="13"/>
        <v>8798</v>
      </c>
      <c r="J33" s="141">
        <f t="shared" si="13"/>
        <v>8798</v>
      </c>
      <c r="K33" s="141">
        <f t="shared" si="13"/>
        <v>10022</v>
      </c>
      <c r="L33" s="141">
        <f t="shared" si="13"/>
        <v>9869</v>
      </c>
      <c r="M33" s="141">
        <f t="shared" si="13"/>
        <v>8186</v>
      </c>
      <c r="N33" s="141">
        <f t="shared" si="13"/>
        <v>8798</v>
      </c>
      <c r="O33" s="141">
        <f t="shared" si="13"/>
        <v>8798</v>
      </c>
      <c r="P33" s="141">
        <f t="shared" si="13"/>
        <v>8798</v>
      </c>
      <c r="Q33" s="141">
        <f t="shared" si="13"/>
        <v>8798</v>
      </c>
      <c r="R33" s="141">
        <f t="shared" si="13"/>
        <v>8798</v>
      </c>
      <c r="S33" s="141">
        <f t="shared" si="13"/>
        <v>8798</v>
      </c>
      <c r="T33" s="141">
        <f t="shared" si="13"/>
        <v>8798</v>
      </c>
      <c r="U33" s="141">
        <f t="shared" si="13"/>
        <v>8798</v>
      </c>
      <c r="V33" s="141">
        <f t="shared" si="13"/>
        <v>8798</v>
      </c>
      <c r="W33" s="141">
        <f t="shared" si="13"/>
        <v>8033</v>
      </c>
      <c r="X33" s="141">
        <f t="shared" si="13"/>
        <v>8033</v>
      </c>
      <c r="Y33" s="141">
        <f t="shared" si="13"/>
        <v>8798</v>
      </c>
      <c r="Z33" s="141">
        <f t="shared" si="13"/>
        <v>8033</v>
      </c>
      <c r="AA33" s="141">
        <f t="shared" si="13"/>
        <v>8033</v>
      </c>
      <c r="AB33" s="141">
        <f t="shared" si="13"/>
        <v>9563</v>
      </c>
      <c r="AC33" s="141">
        <f t="shared" si="13"/>
        <v>8033</v>
      </c>
      <c r="AD33" s="141">
        <f t="shared" si="13"/>
        <v>8033</v>
      </c>
      <c r="AE33" s="141">
        <f t="shared" si="13"/>
        <v>8033</v>
      </c>
      <c r="AF33" s="141">
        <f t="shared" si="13"/>
        <v>8186</v>
      </c>
      <c r="AG33" s="141">
        <f t="shared" si="13"/>
        <v>8033</v>
      </c>
      <c r="AH33" s="141">
        <f t="shared" si="13"/>
        <v>8186</v>
      </c>
      <c r="AI33" s="141">
        <f t="shared" si="13"/>
        <v>8033</v>
      </c>
      <c r="AJ33" s="141">
        <f t="shared" si="13"/>
        <v>8186</v>
      </c>
      <c r="AK33" s="141">
        <f t="shared" si="13"/>
        <v>8033</v>
      </c>
      <c r="AL33" s="141">
        <f t="shared" si="13"/>
        <v>8033</v>
      </c>
      <c r="AM33" s="141">
        <f t="shared" si="13"/>
        <v>7727</v>
      </c>
      <c r="AN33" s="141">
        <f t="shared" si="13"/>
        <v>6809</v>
      </c>
      <c r="AO33" s="141">
        <f t="shared" si="13"/>
        <v>6962</v>
      </c>
      <c r="AP33" s="141">
        <f t="shared" si="13"/>
        <v>6809</v>
      </c>
      <c r="AQ33" s="141">
        <f t="shared" si="13"/>
        <v>6962</v>
      </c>
      <c r="AR33" s="141">
        <f t="shared" si="13"/>
        <v>6809</v>
      </c>
      <c r="AS33" s="141">
        <f t="shared" si="13"/>
        <v>6962</v>
      </c>
      <c r="AT33" s="141">
        <f t="shared" si="13"/>
        <v>6809</v>
      </c>
      <c r="AU33" s="141">
        <f t="shared" si="13"/>
        <v>6962</v>
      </c>
      <c r="AV33" s="141">
        <f t="shared" si="13"/>
        <v>6809</v>
      </c>
      <c r="AW33" s="141">
        <f t="shared" si="13"/>
        <v>6809</v>
      </c>
      <c r="AX33" s="141">
        <f t="shared" si="13"/>
        <v>6962</v>
      </c>
      <c r="AY33" s="141">
        <f t="shared" si="13"/>
        <v>8033</v>
      </c>
      <c r="AZ33" s="141">
        <f t="shared" si="13"/>
        <v>8186</v>
      </c>
      <c r="BA33" s="141">
        <f t="shared" si="13"/>
        <v>8033</v>
      </c>
    </row>
    <row r="34" spans="1:53" ht="11.45" customHeight="1" x14ac:dyDescent="0.2">
      <c r="A34" s="3">
        <v>2</v>
      </c>
      <c r="B34" s="141">
        <f t="shared" ref="B34" si="14">ROUND(B15*0.85,)</f>
        <v>12470</v>
      </c>
      <c r="C34" s="141">
        <f t="shared" ref="C34:BA34" si="15">ROUND(C15*0.85,)</f>
        <v>9563</v>
      </c>
      <c r="D34" s="141">
        <f t="shared" si="15"/>
        <v>9563</v>
      </c>
      <c r="E34" s="141">
        <f t="shared" si="15"/>
        <v>9257</v>
      </c>
      <c r="F34" s="141">
        <f t="shared" si="15"/>
        <v>9869</v>
      </c>
      <c r="G34" s="141">
        <f t="shared" si="15"/>
        <v>9869</v>
      </c>
      <c r="H34" s="141">
        <f t="shared" si="15"/>
        <v>9869</v>
      </c>
      <c r="I34" s="141">
        <f t="shared" si="15"/>
        <v>9869</v>
      </c>
      <c r="J34" s="141">
        <f t="shared" si="15"/>
        <v>9869</v>
      </c>
      <c r="K34" s="141">
        <f t="shared" si="15"/>
        <v>11093</v>
      </c>
      <c r="L34" s="141">
        <f t="shared" si="15"/>
        <v>10940</v>
      </c>
      <c r="M34" s="141">
        <f t="shared" si="15"/>
        <v>9257</v>
      </c>
      <c r="N34" s="141">
        <f t="shared" si="15"/>
        <v>9869</v>
      </c>
      <c r="O34" s="141">
        <f t="shared" si="15"/>
        <v>9869</v>
      </c>
      <c r="P34" s="141">
        <f t="shared" si="15"/>
        <v>9869</v>
      </c>
      <c r="Q34" s="141">
        <f t="shared" si="15"/>
        <v>9869</v>
      </c>
      <c r="R34" s="141">
        <f t="shared" si="15"/>
        <v>9869</v>
      </c>
      <c r="S34" s="141">
        <f t="shared" si="15"/>
        <v>9869</v>
      </c>
      <c r="T34" s="141">
        <f t="shared" si="15"/>
        <v>9869</v>
      </c>
      <c r="U34" s="141">
        <f t="shared" si="15"/>
        <v>9869</v>
      </c>
      <c r="V34" s="141">
        <f t="shared" si="15"/>
        <v>9869</v>
      </c>
      <c r="W34" s="141">
        <f t="shared" si="15"/>
        <v>9104</v>
      </c>
      <c r="X34" s="141">
        <f t="shared" si="15"/>
        <v>9104</v>
      </c>
      <c r="Y34" s="141">
        <f t="shared" si="15"/>
        <v>9869</v>
      </c>
      <c r="Z34" s="141">
        <f t="shared" si="15"/>
        <v>9104</v>
      </c>
      <c r="AA34" s="141">
        <f t="shared" si="15"/>
        <v>9104</v>
      </c>
      <c r="AB34" s="141">
        <f t="shared" si="15"/>
        <v>10634</v>
      </c>
      <c r="AC34" s="141">
        <f t="shared" si="15"/>
        <v>9104</v>
      </c>
      <c r="AD34" s="141">
        <f t="shared" si="15"/>
        <v>9104</v>
      </c>
      <c r="AE34" s="141">
        <f t="shared" si="15"/>
        <v>9104</v>
      </c>
      <c r="AF34" s="141">
        <f t="shared" si="15"/>
        <v>9257</v>
      </c>
      <c r="AG34" s="141">
        <f t="shared" si="15"/>
        <v>9104</v>
      </c>
      <c r="AH34" s="141">
        <f t="shared" si="15"/>
        <v>9257</v>
      </c>
      <c r="AI34" s="141">
        <f t="shared" si="15"/>
        <v>9104</v>
      </c>
      <c r="AJ34" s="141">
        <f t="shared" si="15"/>
        <v>9257</v>
      </c>
      <c r="AK34" s="141">
        <f t="shared" si="15"/>
        <v>9104</v>
      </c>
      <c r="AL34" s="141">
        <f t="shared" si="15"/>
        <v>9104</v>
      </c>
      <c r="AM34" s="141">
        <f t="shared" si="15"/>
        <v>8798</v>
      </c>
      <c r="AN34" s="141">
        <f t="shared" si="15"/>
        <v>7880</v>
      </c>
      <c r="AO34" s="141">
        <f t="shared" si="15"/>
        <v>8033</v>
      </c>
      <c r="AP34" s="141">
        <f t="shared" si="15"/>
        <v>7880</v>
      </c>
      <c r="AQ34" s="141">
        <f t="shared" si="15"/>
        <v>8033</v>
      </c>
      <c r="AR34" s="141">
        <f t="shared" si="15"/>
        <v>7880</v>
      </c>
      <c r="AS34" s="141">
        <f t="shared" si="15"/>
        <v>8033</v>
      </c>
      <c r="AT34" s="141">
        <f t="shared" si="15"/>
        <v>7880</v>
      </c>
      <c r="AU34" s="141">
        <f t="shared" si="15"/>
        <v>8033</v>
      </c>
      <c r="AV34" s="141">
        <f t="shared" si="15"/>
        <v>7880</v>
      </c>
      <c r="AW34" s="141">
        <f t="shared" si="15"/>
        <v>7880</v>
      </c>
      <c r="AX34" s="141">
        <f t="shared" si="15"/>
        <v>8033</v>
      </c>
      <c r="AY34" s="141">
        <f t="shared" si="15"/>
        <v>9104</v>
      </c>
      <c r="AZ34" s="141">
        <f t="shared" si="15"/>
        <v>9257</v>
      </c>
      <c r="BA34" s="141">
        <f t="shared" si="15"/>
        <v>9104</v>
      </c>
    </row>
    <row r="35" spans="1:53"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3">
        <v>1</v>
      </c>
      <c r="B36" s="141">
        <f t="shared" ref="B36" si="16">ROUND(B17*0.85,)</f>
        <v>12164</v>
      </c>
      <c r="C36" s="141">
        <f t="shared" ref="C36:BA36" si="17">ROUND(C17*0.85,)</f>
        <v>9257</v>
      </c>
      <c r="D36" s="141">
        <f t="shared" si="17"/>
        <v>9257</v>
      </c>
      <c r="E36" s="141">
        <f t="shared" si="17"/>
        <v>8951</v>
      </c>
      <c r="F36" s="141">
        <f t="shared" si="17"/>
        <v>9563</v>
      </c>
      <c r="G36" s="141">
        <f t="shared" si="17"/>
        <v>9563</v>
      </c>
      <c r="H36" s="141">
        <f t="shared" si="17"/>
        <v>9563</v>
      </c>
      <c r="I36" s="141">
        <f t="shared" si="17"/>
        <v>9563</v>
      </c>
      <c r="J36" s="141">
        <f t="shared" si="17"/>
        <v>9563</v>
      </c>
      <c r="K36" s="141">
        <f t="shared" si="17"/>
        <v>10787</v>
      </c>
      <c r="L36" s="141">
        <f t="shared" si="17"/>
        <v>10634</v>
      </c>
      <c r="M36" s="141">
        <f t="shared" si="17"/>
        <v>8951</v>
      </c>
      <c r="N36" s="141">
        <f t="shared" si="17"/>
        <v>9563</v>
      </c>
      <c r="O36" s="141">
        <f t="shared" si="17"/>
        <v>9563</v>
      </c>
      <c r="P36" s="141">
        <f t="shared" si="17"/>
        <v>9563</v>
      </c>
      <c r="Q36" s="141">
        <f t="shared" si="17"/>
        <v>9563</v>
      </c>
      <c r="R36" s="141">
        <f t="shared" si="17"/>
        <v>9563</v>
      </c>
      <c r="S36" s="141">
        <f t="shared" si="17"/>
        <v>9563</v>
      </c>
      <c r="T36" s="141">
        <f t="shared" si="17"/>
        <v>9563</v>
      </c>
      <c r="U36" s="141">
        <f t="shared" si="17"/>
        <v>9563</v>
      </c>
      <c r="V36" s="141">
        <f t="shared" si="17"/>
        <v>9563</v>
      </c>
      <c r="W36" s="141">
        <f t="shared" si="17"/>
        <v>8798</v>
      </c>
      <c r="X36" s="141">
        <f t="shared" si="17"/>
        <v>8798</v>
      </c>
      <c r="Y36" s="141">
        <f t="shared" si="17"/>
        <v>9563</v>
      </c>
      <c r="Z36" s="141">
        <f t="shared" si="17"/>
        <v>8798</v>
      </c>
      <c r="AA36" s="141">
        <f t="shared" si="17"/>
        <v>8798</v>
      </c>
      <c r="AB36" s="141">
        <f t="shared" si="17"/>
        <v>10328</v>
      </c>
      <c r="AC36" s="141">
        <f t="shared" si="17"/>
        <v>8798</v>
      </c>
      <c r="AD36" s="141">
        <f t="shared" si="17"/>
        <v>8798</v>
      </c>
      <c r="AE36" s="141">
        <f t="shared" si="17"/>
        <v>8798</v>
      </c>
      <c r="AF36" s="141">
        <f t="shared" si="17"/>
        <v>8951</v>
      </c>
      <c r="AG36" s="141">
        <f t="shared" si="17"/>
        <v>8798</v>
      </c>
      <c r="AH36" s="141">
        <f t="shared" si="17"/>
        <v>8951</v>
      </c>
      <c r="AI36" s="141">
        <f t="shared" si="17"/>
        <v>8798</v>
      </c>
      <c r="AJ36" s="141">
        <f t="shared" si="17"/>
        <v>8951</v>
      </c>
      <c r="AK36" s="141">
        <f t="shared" si="17"/>
        <v>8798</v>
      </c>
      <c r="AL36" s="141">
        <f t="shared" si="17"/>
        <v>8798</v>
      </c>
      <c r="AM36" s="141">
        <f t="shared" si="17"/>
        <v>8492</v>
      </c>
      <c r="AN36" s="141">
        <f t="shared" si="17"/>
        <v>7574</v>
      </c>
      <c r="AO36" s="141">
        <f t="shared" si="17"/>
        <v>7727</v>
      </c>
      <c r="AP36" s="141">
        <f t="shared" si="17"/>
        <v>7574</v>
      </c>
      <c r="AQ36" s="141">
        <f t="shared" si="17"/>
        <v>7727</v>
      </c>
      <c r="AR36" s="141">
        <f t="shared" si="17"/>
        <v>7574</v>
      </c>
      <c r="AS36" s="141">
        <f t="shared" si="17"/>
        <v>7727</v>
      </c>
      <c r="AT36" s="141">
        <f t="shared" si="17"/>
        <v>7574</v>
      </c>
      <c r="AU36" s="141">
        <f t="shared" si="17"/>
        <v>7727</v>
      </c>
      <c r="AV36" s="141">
        <f t="shared" si="17"/>
        <v>7574</v>
      </c>
      <c r="AW36" s="141">
        <f t="shared" si="17"/>
        <v>7574</v>
      </c>
      <c r="AX36" s="141">
        <f t="shared" si="17"/>
        <v>7727</v>
      </c>
      <c r="AY36" s="141">
        <f t="shared" si="17"/>
        <v>8798</v>
      </c>
      <c r="AZ36" s="141">
        <f t="shared" si="17"/>
        <v>8951</v>
      </c>
      <c r="BA36" s="141">
        <f t="shared" si="17"/>
        <v>8798</v>
      </c>
    </row>
    <row r="37" spans="1:53" ht="11.45" customHeight="1" x14ac:dyDescent="0.2">
      <c r="A37" s="3">
        <v>2</v>
      </c>
      <c r="B37" s="141">
        <f t="shared" ref="B37" si="18">ROUND(B18*0.85,)</f>
        <v>13235</v>
      </c>
      <c r="C37" s="141">
        <f t="shared" ref="C37:BA37" si="19">ROUND(C18*0.85,)</f>
        <v>10328</v>
      </c>
      <c r="D37" s="141">
        <f t="shared" si="19"/>
        <v>10328</v>
      </c>
      <c r="E37" s="141">
        <f t="shared" si="19"/>
        <v>10022</v>
      </c>
      <c r="F37" s="141">
        <f t="shared" si="19"/>
        <v>10634</v>
      </c>
      <c r="G37" s="141">
        <f t="shared" si="19"/>
        <v>10634</v>
      </c>
      <c r="H37" s="141">
        <f t="shared" si="19"/>
        <v>10634</v>
      </c>
      <c r="I37" s="141">
        <f t="shared" si="19"/>
        <v>10634</v>
      </c>
      <c r="J37" s="141">
        <f t="shared" si="19"/>
        <v>10634</v>
      </c>
      <c r="K37" s="141">
        <f t="shared" si="19"/>
        <v>11858</v>
      </c>
      <c r="L37" s="141">
        <f t="shared" si="19"/>
        <v>11705</v>
      </c>
      <c r="M37" s="141">
        <f t="shared" si="19"/>
        <v>10022</v>
      </c>
      <c r="N37" s="141">
        <f t="shared" si="19"/>
        <v>10634</v>
      </c>
      <c r="O37" s="141">
        <f t="shared" si="19"/>
        <v>10634</v>
      </c>
      <c r="P37" s="141">
        <f t="shared" si="19"/>
        <v>10634</v>
      </c>
      <c r="Q37" s="141">
        <f t="shared" si="19"/>
        <v>10634</v>
      </c>
      <c r="R37" s="141">
        <f t="shared" si="19"/>
        <v>10634</v>
      </c>
      <c r="S37" s="141">
        <f t="shared" si="19"/>
        <v>10634</v>
      </c>
      <c r="T37" s="141">
        <f t="shared" si="19"/>
        <v>10634</v>
      </c>
      <c r="U37" s="141">
        <f t="shared" si="19"/>
        <v>10634</v>
      </c>
      <c r="V37" s="141">
        <f t="shared" si="19"/>
        <v>10634</v>
      </c>
      <c r="W37" s="141">
        <f t="shared" si="19"/>
        <v>9869</v>
      </c>
      <c r="X37" s="141">
        <f t="shared" si="19"/>
        <v>9869</v>
      </c>
      <c r="Y37" s="141">
        <f t="shared" si="19"/>
        <v>10634</v>
      </c>
      <c r="Z37" s="141">
        <f t="shared" si="19"/>
        <v>9869</v>
      </c>
      <c r="AA37" s="141">
        <f t="shared" si="19"/>
        <v>9869</v>
      </c>
      <c r="AB37" s="141">
        <f t="shared" si="19"/>
        <v>11399</v>
      </c>
      <c r="AC37" s="141">
        <f t="shared" si="19"/>
        <v>9869</v>
      </c>
      <c r="AD37" s="141">
        <f t="shared" si="19"/>
        <v>9869</v>
      </c>
      <c r="AE37" s="141">
        <f t="shared" si="19"/>
        <v>9869</v>
      </c>
      <c r="AF37" s="141">
        <f t="shared" si="19"/>
        <v>10022</v>
      </c>
      <c r="AG37" s="141">
        <f t="shared" si="19"/>
        <v>9869</v>
      </c>
      <c r="AH37" s="141">
        <f t="shared" si="19"/>
        <v>10022</v>
      </c>
      <c r="AI37" s="141">
        <f t="shared" si="19"/>
        <v>9869</v>
      </c>
      <c r="AJ37" s="141">
        <f t="shared" si="19"/>
        <v>10022</v>
      </c>
      <c r="AK37" s="141">
        <f t="shared" si="19"/>
        <v>9869</v>
      </c>
      <c r="AL37" s="141">
        <f t="shared" si="19"/>
        <v>9869</v>
      </c>
      <c r="AM37" s="141">
        <f t="shared" si="19"/>
        <v>9563</v>
      </c>
      <c r="AN37" s="141">
        <f t="shared" si="19"/>
        <v>8645</v>
      </c>
      <c r="AO37" s="141">
        <f t="shared" si="19"/>
        <v>8798</v>
      </c>
      <c r="AP37" s="141">
        <f t="shared" si="19"/>
        <v>8645</v>
      </c>
      <c r="AQ37" s="141">
        <f t="shared" si="19"/>
        <v>8798</v>
      </c>
      <c r="AR37" s="141">
        <f t="shared" si="19"/>
        <v>8645</v>
      </c>
      <c r="AS37" s="141">
        <f t="shared" si="19"/>
        <v>8798</v>
      </c>
      <c r="AT37" s="141">
        <f t="shared" si="19"/>
        <v>8645</v>
      </c>
      <c r="AU37" s="141">
        <f t="shared" si="19"/>
        <v>8798</v>
      </c>
      <c r="AV37" s="141">
        <f t="shared" si="19"/>
        <v>8645</v>
      </c>
      <c r="AW37" s="141">
        <f t="shared" si="19"/>
        <v>8645</v>
      </c>
      <c r="AX37" s="141">
        <f t="shared" si="19"/>
        <v>8798</v>
      </c>
      <c r="AY37" s="141">
        <f t="shared" si="19"/>
        <v>9869</v>
      </c>
      <c r="AZ37" s="141">
        <f t="shared" si="19"/>
        <v>10022</v>
      </c>
      <c r="BA37" s="141">
        <f t="shared" si="19"/>
        <v>9869</v>
      </c>
    </row>
    <row r="38" spans="1:53"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3">
        <v>1</v>
      </c>
      <c r="B39" s="141">
        <f t="shared" ref="B39" si="20">ROUND(B20*0.85,)</f>
        <v>14153</v>
      </c>
      <c r="C39" s="141">
        <f t="shared" ref="C39:BA39" si="21">ROUND(C20*0.85,)</f>
        <v>10404</v>
      </c>
      <c r="D39" s="141">
        <f t="shared" si="21"/>
        <v>10404</v>
      </c>
      <c r="E39" s="141">
        <f t="shared" si="21"/>
        <v>10098</v>
      </c>
      <c r="F39" s="141">
        <f t="shared" si="21"/>
        <v>10710</v>
      </c>
      <c r="G39" s="141">
        <f t="shared" si="21"/>
        <v>10710</v>
      </c>
      <c r="H39" s="141">
        <f t="shared" si="21"/>
        <v>10710</v>
      </c>
      <c r="I39" s="141">
        <f t="shared" si="21"/>
        <v>10710</v>
      </c>
      <c r="J39" s="141">
        <f t="shared" si="21"/>
        <v>10710</v>
      </c>
      <c r="K39" s="141">
        <f t="shared" si="21"/>
        <v>11934</v>
      </c>
      <c r="L39" s="141">
        <f t="shared" si="21"/>
        <v>11781</v>
      </c>
      <c r="M39" s="141">
        <f t="shared" si="21"/>
        <v>10098</v>
      </c>
      <c r="N39" s="141">
        <f t="shared" si="21"/>
        <v>10710</v>
      </c>
      <c r="O39" s="141">
        <f t="shared" si="21"/>
        <v>10710</v>
      </c>
      <c r="P39" s="141">
        <f t="shared" si="21"/>
        <v>10710</v>
      </c>
      <c r="Q39" s="141">
        <f t="shared" si="21"/>
        <v>10710</v>
      </c>
      <c r="R39" s="141">
        <f t="shared" si="21"/>
        <v>10710</v>
      </c>
      <c r="S39" s="141">
        <f t="shared" si="21"/>
        <v>10710</v>
      </c>
      <c r="T39" s="141">
        <f t="shared" si="21"/>
        <v>10710</v>
      </c>
      <c r="U39" s="141">
        <f t="shared" si="21"/>
        <v>10710</v>
      </c>
      <c r="V39" s="141">
        <f t="shared" si="21"/>
        <v>10710</v>
      </c>
      <c r="W39" s="141">
        <f t="shared" si="21"/>
        <v>9945</v>
      </c>
      <c r="X39" s="141">
        <f t="shared" si="21"/>
        <v>9945</v>
      </c>
      <c r="Y39" s="141">
        <f t="shared" si="21"/>
        <v>10710</v>
      </c>
      <c r="Z39" s="141">
        <f t="shared" si="21"/>
        <v>9945</v>
      </c>
      <c r="AA39" s="141">
        <f t="shared" si="21"/>
        <v>9945</v>
      </c>
      <c r="AB39" s="141">
        <f t="shared" si="21"/>
        <v>11475</v>
      </c>
      <c r="AC39" s="141">
        <f t="shared" si="21"/>
        <v>9945</v>
      </c>
      <c r="AD39" s="141">
        <f t="shared" si="21"/>
        <v>9945</v>
      </c>
      <c r="AE39" s="141">
        <f t="shared" si="21"/>
        <v>9945</v>
      </c>
      <c r="AF39" s="141">
        <f t="shared" si="21"/>
        <v>10098</v>
      </c>
      <c r="AG39" s="141">
        <f t="shared" si="21"/>
        <v>9945</v>
      </c>
      <c r="AH39" s="141">
        <f t="shared" si="21"/>
        <v>10098</v>
      </c>
      <c r="AI39" s="141">
        <f t="shared" si="21"/>
        <v>9945</v>
      </c>
      <c r="AJ39" s="141">
        <f t="shared" si="21"/>
        <v>10098</v>
      </c>
      <c r="AK39" s="141">
        <f t="shared" si="21"/>
        <v>9945</v>
      </c>
      <c r="AL39" s="141">
        <f t="shared" si="21"/>
        <v>9945</v>
      </c>
      <c r="AM39" s="141">
        <f t="shared" si="21"/>
        <v>9639</v>
      </c>
      <c r="AN39" s="141">
        <f t="shared" si="21"/>
        <v>8721</v>
      </c>
      <c r="AO39" s="141">
        <f t="shared" si="21"/>
        <v>8874</v>
      </c>
      <c r="AP39" s="141">
        <f t="shared" si="21"/>
        <v>8721</v>
      </c>
      <c r="AQ39" s="141">
        <f t="shared" si="21"/>
        <v>8874</v>
      </c>
      <c r="AR39" s="141">
        <f t="shared" si="21"/>
        <v>8721</v>
      </c>
      <c r="AS39" s="141">
        <f t="shared" si="21"/>
        <v>8874</v>
      </c>
      <c r="AT39" s="141">
        <f t="shared" si="21"/>
        <v>8721</v>
      </c>
      <c r="AU39" s="141">
        <f t="shared" si="21"/>
        <v>8874</v>
      </c>
      <c r="AV39" s="141">
        <f t="shared" si="21"/>
        <v>8721</v>
      </c>
      <c r="AW39" s="141">
        <f t="shared" si="21"/>
        <v>8721</v>
      </c>
      <c r="AX39" s="141">
        <f t="shared" si="21"/>
        <v>8874</v>
      </c>
      <c r="AY39" s="141">
        <f t="shared" si="21"/>
        <v>9945</v>
      </c>
      <c r="AZ39" s="141">
        <f t="shared" si="21"/>
        <v>10098</v>
      </c>
      <c r="BA39" s="141">
        <f t="shared" si="21"/>
        <v>9945</v>
      </c>
    </row>
    <row r="40" spans="1:53" ht="11.45" customHeight="1" x14ac:dyDescent="0.2">
      <c r="A40" s="3">
        <v>2</v>
      </c>
      <c r="B40" s="141">
        <f t="shared" ref="B40" si="22">ROUND(B21*0.85,)</f>
        <v>15224</v>
      </c>
      <c r="C40" s="141">
        <f t="shared" ref="C40:BA40" si="23">ROUND(C21*0.85,)</f>
        <v>11475</v>
      </c>
      <c r="D40" s="141">
        <f t="shared" si="23"/>
        <v>11475</v>
      </c>
      <c r="E40" s="141">
        <f t="shared" si="23"/>
        <v>11169</v>
      </c>
      <c r="F40" s="141">
        <f t="shared" si="23"/>
        <v>11781</v>
      </c>
      <c r="G40" s="141">
        <f t="shared" si="23"/>
        <v>11781</v>
      </c>
      <c r="H40" s="141">
        <f t="shared" si="23"/>
        <v>11781</v>
      </c>
      <c r="I40" s="141">
        <f t="shared" si="23"/>
        <v>11781</v>
      </c>
      <c r="J40" s="141">
        <f t="shared" si="23"/>
        <v>11781</v>
      </c>
      <c r="K40" s="141">
        <f t="shared" si="23"/>
        <v>13005</v>
      </c>
      <c r="L40" s="141">
        <f t="shared" si="23"/>
        <v>12852</v>
      </c>
      <c r="M40" s="141">
        <f t="shared" si="23"/>
        <v>11169</v>
      </c>
      <c r="N40" s="141">
        <f t="shared" si="23"/>
        <v>11781</v>
      </c>
      <c r="O40" s="141">
        <f t="shared" si="23"/>
        <v>11781</v>
      </c>
      <c r="P40" s="141">
        <f t="shared" si="23"/>
        <v>11781</v>
      </c>
      <c r="Q40" s="141">
        <f t="shared" si="23"/>
        <v>11781</v>
      </c>
      <c r="R40" s="141">
        <f t="shared" si="23"/>
        <v>11781</v>
      </c>
      <c r="S40" s="141">
        <f t="shared" si="23"/>
        <v>11781</v>
      </c>
      <c r="T40" s="141">
        <f t="shared" si="23"/>
        <v>11781</v>
      </c>
      <c r="U40" s="141">
        <f t="shared" si="23"/>
        <v>11781</v>
      </c>
      <c r="V40" s="141">
        <f t="shared" si="23"/>
        <v>11781</v>
      </c>
      <c r="W40" s="141">
        <f t="shared" si="23"/>
        <v>11016</v>
      </c>
      <c r="X40" s="141">
        <f t="shared" si="23"/>
        <v>11016</v>
      </c>
      <c r="Y40" s="141">
        <f t="shared" si="23"/>
        <v>11781</v>
      </c>
      <c r="Z40" s="141">
        <f t="shared" si="23"/>
        <v>11016</v>
      </c>
      <c r="AA40" s="141">
        <f t="shared" si="23"/>
        <v>11016</v>
      </c>
      <c r="AB40" s="141">
        <f t="shared" si="23"/>
        <v>12546</v>
      </c>
      <c r="AC40" s="141">
        <f t="shared" si="23"/>
        <v>11016</v>
      </c>
      <c r="AD40" s="141">
        <f t="shared" si="23"/>
        <v>11016</v>
      </c>
      <c r="AE40" s="141">
        <f t="shared" si="23"/>
        <v>11016</v>
      </c>
      <c r="AF40" s="141">
        <f t="shared" si="23"/>
        <v>11169</v>
      </c>
      <c r="AG40" s="141">
        <f t="shared" si="23"/>
        <v>11016</v>
      </c>
      <c r="AH40" s="141">
        <f t="shared" si="23"/>
        <v>11169</v>
      </c>
      <c r="AI40" s="141">
        <f t="shared" si="23"/>
        <v>11016</v>
      </c>
      <c r="AJ40" s="141">
        <f t="shared" si="23"/>
        <v>11169</v>
      </c>
      <c r="AK40" s="141">
        <f t="shared" si="23"/>
        <v>11016</v>
      </c>
      <c r="AL40" s="141">
        <f t="shared" si="23"/>
        <v>11016</v>
      </c>
      <c r="AM40" s="141">
        <f t="shared" si="23"/>
        <v>10710</v>
      </c>
      <c r="AN40" s="141">
        <f t="shared" si="23"/>
        <v>9792</v>
      </c>
      <c r="AO40" s="141">
        <f t="shared" si="23"/>
        <v>9945</v>
      </c>
      <c r="AP40" s="141">
        <f t="shared" si="23"/>
        <v>9792</v>
      </c>
      <c r="AQ40" s="141">
        <f t="shared" si="23"/>
        <v>9945</v>
      </c>
      <c r="AR40" s="141">
        <f t="shared" si="23"/>
        <v>9792</v>
      </c>
      <c r="AS40" s="141">
        <f t="shared" si="23"/>
        <v>9945</v>
      </c>
      <c r="AT40" s="141">
        <f t="shared" si="23"/>
        <v>9792</v>
      </c>
      <c r="AU40" s="141">
        <f t="shared" si="23"/>
        <v>9945</v>
      </c>
      <c r="AV40" s="141">
        <f t="shared" si="23"/>
        <v>9792</v>
      </c>
      <c r="AW40" s="141">
        <f t="shared" si="23"/>
        <v>9792</v>
      </c>
      <c r="AX40" s="141">
        <f t="shared" si="23"/>
        <v>9945</v>
      </c>
      <c r="AY40" s="141">
        <f t="shared" si="23"/>
        <v>11016</v>
      </c>
      <c r="AZ40" s="141">
        <f t="shared" si="23"/>
        <v>11169</v>
      </c>
      <c r="BA40" s="141">
        <f t="shared" si="23"/>
        <v>11016</v>
      </c>
    </row>
    <row r="41" spans="1:53" ht="11.45" customHeight="1" x14ac:dyDescent="0.2">
      <c r="A41" s="24"/>
    </row>
    <row r="42" spans="1:53" x14ac:dyDescent="0.2">
      <c r="A42" s="41" t="s">
        <v>18</v>
      </c>
    </row>
    <row r="43" spans="1:53" x14ac:dyDescent="0.2">
      <c r="A43" s="38" t="s">
        <v>22</v>
      </c>
    </row>
    <row r="44" spans="1:53" x14ac:dyDescent="0.2">
      <c r="A44" s="22"/>
    </row>
    <row r="45" spans="1:53" x14ac:dyDescent="0.2">
      <c r="A45" s="41" t="s">
        <v>3</v>
      </c>
    </row>
    <row r="46" spans="1:53" x14ac:dyDescent="0.2">
      <c r="A46" s="42" t="s">
        <v>4</v>
      </c>
    </row>
    <row r="47" spans="1:53" x14ac:dyDescent="0.2">
      <c r="A47" s="42" t="s">
        <v>5</v>
      </c>
    </row>
    <row r="48" spans="1:53"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row>
  </sheetData>
  <pageMargins left="0.7" right="0.7" top="0.75" bottom="0.75" header="0.3" footer="0.3"/>
  <pageSetup paperSize="9" orientation="portrait" horizontalDpi="4294967295" verticalDpi="4294967295"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topLeftCell="A22" zoomScale="115" zoomScaleNormal="115" workbookViewId="0">
      <pane xSplit="1" topLeftCell="X1" activePane="topRight" state="frozen"/>
      <selection activeCell="C42" sqref="C42"/>
      <selection pane="topRight" activeCell="C42" sqref="C42"/>
    </sheetView>
  </sheetViews>
  <sheetFormatPr defaultColWidth="8.5703125" defaultRowHeight="12" x14ac:dyDescent="0.2"/>
  <cols>
    <col min="1" max="1" width="84.85546875" style="1" customWidth="1"/>
    <col min="2" max="3" width="8.5703125" style="118" customWidth="1"/>
    <col min="4" max="11" width="8.5703125" style="118"/>
    <col min="12" max="14" width="8.5703125" style="118" customWidth="1"/>
    <col min="15" max="15" width="8.5703125" style="118"/>
    <col min="16" max="17" width="8.5703125" style="118" customWidth="1"/>
    <col min="18" max="18" width="8.5703125" style="118"/>
    <col min="19" max="22" width="8.5703125" style="118" customWidth="1"/>
    <col min="23" max="25" width="8.5703125" style="118"/>
    <col min="26" max="28" width="8.5703125" style="118" customWidth="1"/>
    <col min="29" max="16384" width="8.5703125" style="118"/>
  </cols>
  <sheetData>
    <row r="1" spans="1:53" ht="11.45" customHeight="1" x14ac:dyDescent="0.2">
      <c r="A1" s="9" t="s">
        <v>175</v>
      </c>
    </row>
    <row r="2" spans="1:53" ht="11.45" customHeight="1" x14ac:dyDescent="0.2">
      <c r="A2" s="19" t="s">
        <v>16</v>
      </c>
    </row>
    <row r="3" spans="1:53" ht="11.45" customHeight="1" x14ac:dyDescent="0.2">
      <c r="A3" s="9"/>
    </row>
    <row r="4" spans="1:53" ht="11.25" customHeight="1" x14ac:dyDescent="0.2">
      <c r="A4" s="95" t="s">
        <v>1</v>
      </c>
    </row>
    <row r="5" spans="1:53" s="185" customFormat="1" ht="25.5" customHeight="1" x14ac:dyDescent="0.2">
      <c r="A5" s="8"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46">
        <f>'C завтраками| Bed and breakfast'!AB5</f>
        <v>45913</v>
      </c>
      <c r="AC5" s="46">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85" customFormat="1" ht="25.5" customHeight="1" x14ac:dyDescent="0.2">
      <c r="A6" s="37"/>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46">
        <f>'C завтраками| Bed and breakfast'!AB6</f>
        <v>45925</v>
      </c>
      <c r="AC6" s="46">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1.45" customHeight="1" x14ac:dyDescent="0.2">
      <c r="A7" s="184" t="s">
        <v>11</v>
      </c>
    </row>
    <row r="8" spans="1:53" ht="11.45" customHeight="1" x14ac:dyDescent="0.2">
      <c r="A8" s="3">
        <v>1</v>
      </c>
      <c r="B8" s="141">
        <f>'C завтраками| Bed and breakfast'!B8*0.9</f>
        <v>10260</v>
      </c>
      <c r="C8" s="141">
        <f>'C завтраками| Bed and breakfast'!C8*0.9</f>
        <v>6840</v>
      </c>
      <c r="D8" s="141">
        <f>'C завтраками| Bed and breakfast'!D8*0.9</f>
        <v>6840</v>
      </c>
      <c r="E8" s="141">
        <f>'C завтраками| Bed and breakfast'!E8*0.9</f>
        <v>6480</v>
      </c>
      <c r="F8" s="141">
        <f>'C завтраками| Bed and breakfast'!F8*0.9</f>
        <v>7200</v>
      </c>
      <c r="G8" s="141">
        <f>'C завтраками| Bed and breakfast'!G8*0.9</f>
        <v>7200</v>
      </c>
      <c r="H8" s="141">
        <f>'C завтраками| Bed and breakfast'!H8*0.9</f>
        <v>7200</v>
      </c>
      <c r="I8" s="141">
        <f>'C завтраками| Bed and breakfast'!I8*0.9</f>
        <v>7200</v>
      </c>
      <c r="J8" s="141">
        <f>'C завтраками| Bed and breakfast'!J8*0.9</f>
        <v>7200</v>
      </c>
      <c r="K8" s="141">
        <f>'C завтраками| Bed and breakfast'!K8*0.9</f>
        <v>8640</v>
      </c>
      <c r="L8" s="141">
        <f>'C завтраками| Bed and breakfast'!L8*0.9</f>
        <v>8460</v>
      </c>
      <c r="M8" s="141">
        <f>'C завтраками| Bed and breakfast'!M8*0.9</f>
        <v>6480</v>
      </c>
      <c r="N8" s="141">
        <f>'C завтраками| Bed and breakfast'!N8*0.9</f>
        <v>7200</v>
      </c>
      <c r="O8" s="141">
        <f>'C завтраками| Bed and breakfast'!O8*0.9</f>
        <v>7200</v>
      </c>
      <c r="P8" s="141">
        <f>'C завтраками| Bed and breakfast'!P8*0.9</f>
        <v>7200</v>
      </c>
      <c r="Q8" s="141">
        <f>'C завтраками| Bed and breakfast'!Q8*0.9</f>
        <v>7200</v>
      </c>
      <c r="R8" s="141">
        <f>'C завтраками| Bed and breakfast'!R8*0.9</f>
        <v>7200</v>
      </c>
      <c r="S8" s="141">
        <f>'C завтраками| Bed and breakfast'!S8*0.9</f>
        <v>7200</v>
      </c>
      <c r="T8" s="141">
        <f>'C завтраками| Bed and breakfast'!T8*0.9</f>
        <v>7200</v>
      </c>
      <c r="U8" s="141">
        <f>'C завтраками| Bed and breakfast'!U8*0.9</f>
        <v>7200</v>
      </c>
      <c r="V8" s="141">
        <f>'C завтраками| Bed and breakfast'!V8*0.9</f>
        <v>7200</v>
      </c>
      <c r="W8" s="141">
        <f>'C завтраками| Bed and breakfast'!W8*0.9</f>
        <v>6300</v>
      </c>
      <c r="X8" s="141">
        <f>'C завтраками| Bed and breakfast'!X8*0.9</f>
        <v>6300</v>
      </c>
      <c r="Y8" s="141">
        <f>'C завтраками| Bed and breakfast'!Y8*0.9</f>
        <v>7200</v>
      </c>
      <c r="Z8" s="141">
        <f>'C завтраками| Bed and breakfast'!Z8*0.9</f>
        <v>6300</v>
      </c>
      <c r="AA8" s="141">
        <f>'C завтраками| Bed and breakfast'!AA8*0.9</f>
        <v>6300</v>
      </c>
      <c r="AB8" s="141">
        <f>'C завтраками| Bed and breakfast'!AB8*0.9</f>
        <v>8100</v>
      </c>
      <c r="AC8" s="141">
        <f>'C завтраками| Bed and breakfast'!AC8*0.9</f>
        <v>6300</v>
      </c>
      <c r="AD8" s="141">
        <f>'C завтраками| Bed and breakfast'!AD8*0.9</f>
        <v>6300</v>
      </c>
      <c r="AE8" s="141">
        <f>'C завтраками| Bed and breakfast'!AE8*0.9</f>
        <v>6300</v>
      </c>
      <c r="AF8" s="141">
        <f>'C завтраками| Bed and breakfast'!AF8*0.9</f>
        <v>6480</v>
      </c>
      <c r="AG8" s="141">
        <f>'C завтраками| Bed and breakfast'!AG8*0.9</f>
        <v>6300</v>
      </c>
      <c r="AH8" s="141">
        <f>'C завтраками| Bed and breakfast'!AH8*0.9</f>
        <v>6480</v>
      </c>
      <c r="AI8" s="141">
        <f>'C завтраками| Bed and breakfast'!AI8*0.9</f>
        <v>6300</v>
      </c>
      <c r="AJ8" s="141">
        <f>'C завтраками| Bed and breakfast'!AJ8*0.9</f>
        <v>6480</v>
      </c>
      <c r="AK8" s="141">
        <f>'C завтраками| Bed and breakfast'!AK8*0.9</f>
        <v>6300</v>
      </c>
      <c r="AL8" s="141">
        <f>'C завтраками| Bed and breakfast'!AL8*0.9</f>
        <v>6300</v>
      </c>
      <c r="AM8" s="141">
        <f>'C завтраками| Bed and breakfast'!AM8*0.9</f>
        <v>5940</v>
      </c>
      <c r="AN8" s="141">
        <f>'C завтраками| Bed and breakfast'!AN8*0.9</f>
        <v>4860</v>
      </c>
      <c r="AO8" s="141">
        <f>'C завтраками| Bed and breakfast'!AO8*0.9</f>
        <v>5040</v>
      </c>
      <c r="AP8" s="141">
        <f>'C завтраками| Bed and breakfast'!AP8*0.9</f>
        <v>4860</v>
      </c>
      <c r="AQ8" s="141">
        <f>'C завтраками| Bed and breakfast'!AQ8*0.9</f>
        <v>5040</v>
      </c>
      <c r="AR8" s="141">
        <f>'C завтраками| Bed and breakfast'!AR8*0.9</f>
        <v>4860</v>
      </c>
      <c r="AS8" s="141">
        <f>'C завтраками| Bed and breakfast'!AS8*0.9</f>
        <v>5040</v>
      </c>
      <c r="AT8" s="141">
        <f>'C завтраками| Bed and breakfast'!AT8*0.9</f>
        <v>4860</v>
      </c>
      <c r="AU8" s="141">
        <f>'C завтраками| Bed and breakfast'!AU8*0.9</f>
        <v>5040</v>
      </c>
      <c r="AV8" s="141">
        <f>'C завтраками| Bed and breakfast'!AV8*0.9</f>
        <v>4860</v>
      </c>
      <c r="AW8" s="141">
        <f>'C завтраками| Bed and breakfast'!AW8*0.9</f>
        <v>4860</v>
      </c>
      <c r="AX8" s="141">
        <f>'C завтраками| Bed and breakfast'!AX8*0.9</f>
        <v>5040</v>
      </c>
      <c r="AY8" s="141">
        <f>'C завтраками| Bed and breakfast'!AY8*0.9</f>
        <v>6300</v>
      </c>
      <c r="AZ8" s="141">
        <f>'C завтраками| Bed and breakfast'!AZ8*0.9</f>
        <v>6480</v>
      </c>
      <c r="BA8" s="141">
        <f>'C завтраками| Bed and breakfast'!BA8*0.9</f>
        <v>6300</v>
      </c>
    </row>
    <row r="9" spans="1:53" ht="11.45" customHeight="1" x14ac:dyDescent="0.2">
      <c r="A9" s="3">
        <v>2</v>
      </c>
      <c r="B9" s="141">
        <f>'C завтраками| Bed and breakfast'!B9*0.9</f>
        <v>11520</v>
      </c>
      <c r="C9" s="141">
        <f>'C завтраками| Bed and breakfast'!C9*0.9</f>
        <v>8100</v>
      </c>
      <c r="D9" s="141">
        <f>'C завтраками| Bed and breakfast'!D9*0.9</f>
        <v>8100</v>
      </c>
      <c r="E9" s="141">
        <f>'C завтраками| Bed and breakfast'!E9*0.9</f>
        <v>7740</v>
      </c>
      <c r="F9" s="141">
        <f>'C завтраками| Bed and breakfast'!F9*0.9</f>
        <v>8460</v>
      </c>
      <c r="G9" s="141">
        <f>'C завтраками| Bed and breakfast'!G9*0.9</f>
        <v>8460</v>
      </c>
      <c r="H9" s="141">
        <f>'C завтраками| Bed and breakfast'!H9*0.9</f>
        <v>8460</v>
      </c>
      <c r="I9" s="141">
        <f>'C завтраками| Bed and breakfast'!I9*0.9</f>
        <v>8460</v>
      </c>
      <c r="J9" s="141">
        <f>'C завтраками| Bed and breakfast'!J9*0.9</f>
        <v>8460</v>
      </c>
      <c r="K9" s="141">
        <f>'C завтраками| Bed and breakfast'!K9*0.9</f>
        <v>9900</v>
      </c>
      <c r="L9" s="141">
        <f>'C завтраками| Bed and breakfast'!L9*0.9</f>
        <v>9720</v>
      </c>
      <c r="M9" s="141">
        <f>'C завтраками| Bed and breakfast'!M9*0.9</f>
        <v>7740</v>
      </c>
      <c r="N9" s="141">
        <f>'C завтраками| Bed and breakfast'!N9*0.9</f>
        <v>8460</v>
      </c>
      <c r="O9" s="141">
        <f>'C завтраками| Bed and breakfast'!O9*0.9</f>
        <v>8460</v>
      </c>
      <c r="P9" s="141">
        <f>'C завтраками| Bed and breakfast'!P9*0.9</f>
        <v>8460</v>
      </c>
      <c r="Q9" s="141">
        <f>'C завтраками| Bed and breakfast'!Q9*0.9</f>
        <v>8460</v>
      </c>
      <c r="R9" s="141">
        <f>'C завтраками| Bed and breakfast'!R9*0.9</f>
        <v>8460</v>
      </c>
      <c r="S9" s="141">
        <f>'C завтраками| Bed and breakfast'!S9*0.9</f>
        <v>8460</v>
      </c>
      <c r="T9" s="141">
        <f>'C завтраками| Bed and breakfast'!T9*0.9</f>
        <v>8460</v>
      </c>
      <c r="U9" s="141">
        <f>'C завтраками| Bed and breakfast'!U9*0.9</f>
        <v>8460</v>
      </c>
      <c r="V9" s="141">
        <f>'C завтраками| Bed and breakfast'!V9*0.9</f>
        <v>8460</v>
      </c>
      <c r="W9" s="141">
        <f>'C завтраками| Bed and breakfast'!W9*0.9</f>
        <v>7560</v>
      </c>
      <c r="X9" s="141">
        <f>'C завтраками| Bed and breakfast'!X9*0.9</f>
        <v>7560</v>
      </c>
      <c r="Y9" s="141">
        <f>'C завтраками| Bed and breakfast'!Y9*0.9</f>
        <v>8460</v>
      </c>
      <c r="Z9" s="141">
        <f>'C завтраками| Bed and breakfast'!Z9*0.9</f>
        <v>7560</v>
      </c>
      <c r="AA9" s="141">
        <f>'C завтраками| Bed and breakfast'!AA9*0.9</f>
        <v>7560</v>
      </c>
      <c r="AB9" s="141">
        <f>'C завтраками| Bed and breakfast'!AB9*0.9</f>
        <v>9360</v>
      </c>
      <c r="AC9" s="141">
        <f>'C завтраками| Bed and breakfast'!AC9*0.9</f>
        <v>7560</v>
      </c>
      <c r="AD9" s="141">
        <f>'C завтраками| Bed and breakfast'!AD9*0.9</f>
        <v>7560</v>
      </c>
      <c r="AE9" s="141">
        <f>'C завтраками| Bed and breakfast'!AE9*0.9</f>
        <v>7560</v>
      </c>
      <c r="AF9" s="141">
        <f>'C завтраками| Bed and breakfast'!AF9*0.9</f>
        <v>7740</v>
      </c>
      <c r="AG9" s="141">
        <f>'C завтраками| Bed and breakfast'!AG9*0.9</f>
        <v>7560</v>
      </c>
      <c r="AH9" s="141">
        <f>'C завтраками| Bed and breakfast'!AH9*0.9</f>
        <v>7740</v>
      </c>
      <c r="AI9" s="141">
        <f>'C завтраками| Bed and breakfast'!AI9*0.9</f>
        <v>7560</v>
      </c>
      <c r="AJ9" s="141">
        <f>'C завтраками| Bed and breakfast'!AJ9*0.9</f>
        <v>7740</v>
      </c>
      <c r="AK9" s="141">
        <f>'C завтраками| Bed and breakfast'!AK9*0.9</f>
        <v>7560</v>
      </c>
      <c r="AL9" s="141">
        <f>'C завтраками| Bed and breakfast'!AL9*0.9</f>
        <v>7560</v>
      </c>
      <c r="AM9" s="141">
        <f>'C завтраками| Bed and breakfast'!AM9*0.9</f>
        <v>7200</v>
      </c>
      <c r="AN9" s="141">
        <f>'C завтраками| Bed and breakfast'!AN9*0.9</f>
        <v>6120</v>
      </c>
      <c r="AO9" s="141">
        <f>'C завтраками| Bed and breakfast'!AO9*0.9</f>
        <v>6300</v>
      </c>
      <c r="AP9" s="141">
        <f>'C завтраками| Bed and breakfast'!AP9*0.9</f>
        <v>6120</v>
      </c>
      <c r="AQ9" s="141">
        <f>'C завтраками| Bed and breakfast'!AQ9*0.9</f>
        <v>6300</v>
      </c>
      <c r="AR9" s="141">
        <f>'C завтраками| Bed and breakfast'!AR9*0.9</f>
        <v>6120</v>
      </c>
      <c r="AS9" s="141">
        <f>'C завтраками| Bed and breakfast'!AS9*0.9</f>
        <v>6300</v>
      </c>
      <c r="AT9" s="141">
        <f>'C завтраками| Bed and breakfast'!AT9*0.9</f>
        <v>6120</v>
      </c>
      <c r="AU9" s="141">
        <f>'C завтраками| Bed and breakfast'!AU9*0.9</f>
        <v>6300</v>
      </c>
      <c r="AV9" s="141">
        <f>'C завтраками| Bed and breakfast'!AV9*0.9</f>
        <v>6120</v>
      </c>
      <c r="AW9" s="141">
        <f>'C завтраками| Bed and breakfast'!AW9*0.9</f>
        <v>6120</v>
      </c>
      <c r="AX9" s="141">
        <f>'C завтраками| Bed and breakfast'!AX9*0.9</f>
        <v>6300</v>
      </c>
      <c r="AY9" s="141">
        <f>'C завтраками| Bed and breakfast'!AY9*0.9</f>
        <v>7560</v>
      </c>
      <c r="AZ9" s="141">
        <f>'C завтраками| Bed and breakfast'!AZ9*0.9</f>
        <v>7740</v>
      </c>
      <c r="BA9" s="141">
        <f>'C завтраками| Bed and breakfast'!BA9*0.9</f>
        <v>7560</v>
      </c>
    </row>
    <row r="10" spans="1:53"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row>
    <row r="11" spans="1:53" ht="11.45" customHeight="1" x14ac:dyDescent="0.2">
      <c r="A11" s="3">
        <v>1</v>
      </c>
      <c r="B11" s="141">
        <f>'C завтраками| Bed and breakfast'!B11*0.9</f>
        <v>11610</v>
      </c>
      <c r="C11" s="141">
        <f>'C завтраками| Bed and breakfast'!C11*0.9</f>
        <v>8190</v>
      </c>
      <c r="D11" s="141">
        <f>'C завтраками| Bed and breakfast'!D11*0.9</f>
        <v>8190</v>
      </c>
      <c r="E11" s="141">
        <f>'C завтраками| Bed and breakfast'!E11*0.9</f>
        <v>7830</v>
      </c>
      <c r="F11" s="141">
        <f>'C завтраками| Bed and breakfast'!F11*0.9</f>
        <v>8550</v>
      </c>
      <c r="G11" s="141">
        <f>'C завтраками| Bed and breakfast'!G11*0.9</f>
        <v>8550</v>
      </c>
      <c r="H11" s="141">
        <f>'C завтраками| Bed and breakfast'!H11*0.9</f>
        <v>8550</v>
      </c>
      <c r="I11" s="141">
        <f>'C завтраками| Bed and breakfast'!I11*0.9</f>
        <v>8550</v>
      </c>
      <c r="J11" s="141">
        <f>'C завтраками| Bed and breakfast'!J11*0.9</f>
        <v>8550</v>
      </c>
      <c r="K11" s="141">
        <f>'C завтраками| Bed and breakfast'!K11*0.9</f>
        <v>9990</v>
      </c>
      <c r="L11" s="141">
        <f>'C завтраками| Bed and breakfast'!L11*0.9</f>
        <v>9810</v>
      </c>
      <c r="M11" s="141">
        <f>'C завтраками| Bed and breakfast'!M11*0.9</f>
        <v>7830</v>
      </c>
      <c r="N11" s="141">
        <f>'C завтраками| Bed and breakfast'!N11*0.9</f>
        <v>8550</v>
      </c>
      <c r="O11" s="141">
        <f>'C завтраками| Bed and breakfast'!O11*0.9</f>
        <v>8550</v>
      </c>
      <c r="P11" s="141">
        <f>'C завтраками| Bed and breakfast'!P11*0.9</f>
        <v>8550</v>
      </c>
      <c r="Q11" s="141">
        <f>'C завтраками| Bed and breakfast'!Q11*0.9</f>
        <v>8550</v>
      </c>
      <c r="R11" s="141">
        <f>'C завтраками| Bed and breakfast'!R11*0.9</f>
        <v>8550</v>
      </c>
      <c r="S11" s="141">
        <f>'C завтраками| Bed and breakfast'!S11*0.9</f>
        <v>8550</v>
      </c>
      <c r="T11" s="141">
        <f>'C завтраками| Bed and breakfast'!T11*0.9</f>
        <v>8550</v>
      </c>
      <c r="U11" s="141">
        <f>'C завтраками| Bed and breakfast'!U11*0.9</f>
        <v>8550</v>
      </c>
      <c r="V11" s="141">
        <f>'C завтраками| Bed and breakfast'!V11*0.9</f>
        <v>8550</v>
      </c>
      <c r="W11" s="141">
        <f>'C завтраками| Bed and breakfast'!W11*0.9</f>
        <v>7650</v>
      </c>
      <c r="X11" s="141">
        <f>'C завтраками| Bed and breakfast'!X11*0.9</f>
        <v>7650</v>
      </c>
      <c r="Y11" s="141">
        <f>'C завтраками| Bed and breakfast'!Y11*0.9</f>
        <v>8550</v>
      </c>
      <c r="Z11" s="141">
        <f>'C завтраками| Bed and breakfast'!Z11*0.9</f>
        <v>7650</v>
      </c>
      <c r="AA11" s="141">
        <f>'C завтраками| Bed and breakfast'!AA11*0.9</f>
        <v>7650</v>
      </c>
      <c r="AB11" s="141">
        <f>'C завтраками| Bed and breakfast'!AB11*0.9</f>
        <v>9450</v>
      </c>
      <c r="AC11" s="141">
        <f>'C завтраками| Bed and breakfast'!AC11*0.9</f>
        <v>7650</v>
      </c>
      <c r="AD11" s="141">
        <f>'C завтраками| Bed and breakfast'!AD11*0.9</f>
        <v>7650</v>
      </c>
      <c r="AE11" s="141">
        <f>'C завтраками| Bed and breakfast'!AE11*0.9</f>
        <v>7650</v>
      </c>
      <c r="AF11" s="141">
        <f>'C завтраками| Bed and breakfast'!AF11*0.9</f>
        <v>7830</v>
      </c>
      <c r="AG11" s="141">
        <f>'C завтраками| Bed and breakfast'!AG11*0.9</f>
        <v>7650</v>
      </c>
      <c r="AH11" s="141">
        <f>'C завтраками| Bed and breakfast'!AH11*0.9</f>
        <v>7830</v>
      </c>
      <c r="AI11" s="141">
        <f>'C завтраками| Bed and breakfast'!AI11*0.9</f>
        <v>7650</v>
      </c>
      <c r="AJ11" s="141">
        <f>'C завтраками| Bed and breakfast'!AJ11*0.9</f>
        <v>7830</v>
      </c>
      <c r="AK11" s="141">
        <f>'C завтраками| Bed and breakfast'!AK11*0.9</f>
        <v>7650</v>
      </c>
      <c r="AL11" s="141">
        <f>'C завтраками| Bed and breakfast'!AL11*0.9</f>
        <v>7650</v>
      </c>
      <c r="AM11" s="141">
        <f>'C завтраками| Bed and breakfast'!AM11*0.9</f>
        <v>7290</v>
      </c>
      <c r="AN11" s="141">
        <f>'C завтраками| Bed and breakfast'!AN11*0.9</f>
        <v>6210</v>
      </c>
      <c r="AO11" s="141">
        <f>'C завтраками| Bed and breakfast'!AO11*0.9</f>
        <v>6390</v>
      </c>
      <c r="AP11" s="141">
        <f>'C завтраками| Bed and breakfast'!AP11*0.9</f>
        <v>6210</v>
      </c>
      <c r="AQ11" s="141">
        <f>'C завтраками| Bed and breakfast'!AQ11*0.9</f>
        <v>6390</v>
      </c>
      <c r="AR11" s="141">
        <f>'C завтраками| Bed and breakfast'!AR11*0.9</f>
        <v>6210</v>
      </c>
      <c r="AS11" s="141">
        <f>'C завтраками| Bed and breakfast'!AS11*0.9</f>
        <v>6390</v>
      </c>
      <c r="AT11" s="141">
        <f>'C завтраками| Bed and breakfast'!AT11*0.9</f>
        <v>6210</v>
      </c>
      <c r="AU11" s="141">
        <f>'C завтраками| Bed and breakfast'!AU11*0.9</f>
        <v>6390</v>
      </c>
      <c r="AV11" s="141">
        <f>'C завтраками| Bed and breakfast'!AV11*0.9</f>
        <v>6210</v>
      </c>
      <c r="AW11" s="141">
        <f>'C завтраками| Bed and breakfast'!AW11*0.9</f>
        <v>6210</v>
      </c>
      <c r="AX11" s="141">
        <f>'C завтраками| Bed and breakfast'!AX11*0.9</f>
        <v>6390</v>
      </c>
      <c r="AY11" s="141">
        <f>'C завтраками| Bed and breakfast'!AY11*0.9</f>
        <v>7650</v>
      </c>
      <c r="AZ11" s="141">
        <f>'C завтраками| Bed and breakfast'!AZ11*0.9</f>
        <v>7830</v>
      </c>
      <c r="BA11" s="141">
        <f>'C завтраками| Bed and breakfast'!BA11*0.9</f>
        <v>7650</v>
      </c>
    </row>
    <row r="12" spans="1:53" ht="11.45" customHeight="1" x14ac:dyDescent="0.2">
      <c r="A12" s="3">
        <v>2</v>
      </c>
      <c r="B12" s="141">
        <f>'C завтраками| Bed and breakfast'!B12*0.9</f>
        <v>12870</v>
      </c>
      <c r="C12" s="141">
        <f>'C завтраками| Bed and breakfast'!C12*0.9</f>
        <v>9450</v>
      </c>
      <c r="D12" s="141">
        <f>'C завтраками| Bed and breakfast'!D12*0.9</f>
        <v>9450</v>
      </c>
      <c r="E12" s="141">
        <f>'C завтраками| Bed and breakfast'!E12*0.9</f>
        <v>9090</v>
      </c>
      <c r="F12" s="141">
        <f>'C завтраками| Bed and breakfast'!F12*0.9</f>
        <v>9810</v>
      </c>
      <c r="G12" s="141">
        <f>'C завтраками| Bed and breakfast'!G12*0.9</f>
        <v>9810</v>
      </c>
      <c r="H12" s="141">
        <f>'C завтраками| Bed and breakfast'!H12*0.9</f>
        <v>9810</v>
      </c>
      <c r="I12" s="141">
        <f>'C завтраками| Bed and breakfast'!I12*0.9</f>
        <v>9810</v>
      </c>
      <c r="J12" s="141">
        <f>'C завтраками| Bed and breakfast'!J12*0.9</f>
        <v>9810</v>
      </c>
      <c r="K12" s="141">
        <f>'C завтраками| Bed and breakfast'!K12*0.9</f>
        <v>11250</v>
      </c>
      <c r="L12" s="141">
        <f>'C завтраками| Bed and breakfast'!L12*0.9</f>
        <v>11070</v>
      </c>
      <c r="M12" s="141">
        <f>'C завтраками| Bed and breakfast'!M12*0.9</f>
        <v>9090</v>
      </c>
      <c r="N12" s="141">
        <f>'C завтраками| Bed and breakfast'!N12*0.9</f>
        <v>9810</v>
      </c>
      <c r="O12" s="141">
        <f>'C завтраками| Bed and breakfast'!O12*0.9</f>
        <v>9810</v>
      </c>
      <c r="P12" s="141">
        <f>'C завтраками| Bed and breakfast'!P12*0.9</f>
        <v>9810</v>
      </c>
      <c r="Q12" s="141">
        <f>'C завтраками| Bed and breakfast'!Q12*0.9</f>
        <v>9810</v>
      </c>
      <c r="R12" s="141">
        <f>'C завтраками| Bed and breakfast'!R12*0.9</f>
        <v>9810</v>
      </c>
      <c r="S12" s="141">
        <f>'C завтраками| Bed and breakfast'!S12*0.9</f>
        <v>9810</v>
      </c>
      <c r="T12" s="141">
        <f>'C завтраками| Bed and breakfast'!T12*0.9</f>
        <v>9810</v>
      </c>
      <c r="U12" s="141">
        <f>'C завтраками| Bed and breakfast'!U12*0.9</f>
        <v>9810</v>
      </c>
      <c r="V12" s="141">
        <f>'C завтраками| Bed and breakfast'!V12*0.9</f>
        <v>9810</v>
      </c>
      <c r="W12" s="141">
        <f>'C завтраками| Bed and breakfast'!W12*0.9</f>
        <v>8910</v>
      </c>
      <c r="X12" s="141">
        <f>'C завтраками| Bed and breakfast'!X12*0.9</f>
        <v>8910</v>
      </c>
      <c r="Y12" s="141">
        <f>'C завтраками| Bed and breakfast'!Y12*0.9</f>
        <v>9810</v>
      </c>
      <c r="Z12" s="141">
        <f>'C завтраками| Bed and breakfast'!Z12*0.9</f>
        <v>8910</v>
      </c>
      <c r="AA12" s="141">
        <f>'C завтраками| Bed and breakfast'!AA12*0.9</f>
        <v>8910</v>
      </c>
      <c r="AB12" s="141">
        <f>'C завтраками| Bed and breakfast'!AB12*0.9</f>
        <v>10710</v>
      </c>
      <c r="AC12" s="141">
        <f>'C завтраками| Bed and breakfast'!AC12*0.9</f>
        <v>8910</v>
      </c>
      <c r="AD12" s="141">
        <f>'C завтраками| Bed and breakfast'!AD12*0.9</f>
        <v>8910</v>
      </c>
      <c r="AE12" s="141">
        <f>'C завтраками| Bed and breakfast'!AE12*0.9</f>
        <v>8910</v>
      </c>
      <c r="AF12" s="141">
        <f>'C завтраками| Bed and breakfast'!AF12*0.9</f>
        <v>9090</v>
      </c>
      <c r="AG12" s="141">
        <f>'C завтраками| Bed and breakfast'!AG12*0.9</f>
        <v>8910</v>
      </c>
      <c r="AH12" s="141">
        <f>'C завтраками| Bed and breakfast'!AH12*0.9</f>
        <v>9090</v>
      </c>
      <c r="AI12" s="141">
        <f>'C завтраками| Bed and breakfast'!AI12*0.9</f>
        <v>8910</v>
      </c>
      <c r="AJ12" s="141">
        <f>'C завтраками| Bed and breakfast'!AJ12*0.9</f>
        <v>9090</v>
      </c>
      <c r="AK12" s="141">
        <f>'C завтраками| Bed and breakfast'!AK12*0.9</f>
        <v>8910</v>
      </c>
      <c r="AL12" s="141">
        <f>'C завтраками| Bed and breakfast'!AL12*0.9</f>
        <v>8910</v>
      </c>
      <c r="AM12" s="141">
        <f>'C завтраками| Bed and breakfast'!AM12*0.9</f>
        <v>8550</v>
      </c>
      <c r="AN12" s="141">
        <f>'C завтраками| Bed and breakfast'!AN12*0.9</f>
        <v>7470</v>
      </c>
      <c r="AO12" s="141">
        <f>'C завтраками| Bed and breakfast'!AO12*0.9</f>
        <v>7650</v>
      </c>
      <c r="AP12" s="141">
        <f>'C завтраками| Bed and breakfast'!AP12*0.9</f>
        <v>7470</v>
      </c>
      <c r="AQ12" s="141">
        <f>'C завтраками| Bed and breakfast'!AQ12*0.9</f>
        <v>7650</v>
      </c>
      <c r="AR12" s="141">
        <f>'C завтраками| Bed and breakfast'!AR12*0.9</f>
        <v>7470</v>
      </c>
      <c r="AS12" s="141">
        <f>'C завтраками| Bed and breakfast'!AS12*0.9</f>
        <v>7650</v>
      </c>
      <c r="AT12" s="141">
        <f>'C завтраками| Bed and breakfast'!AT12*0.9</f>
        <v>7470</v>
      </c>
      <c r="AU12" s="141">
        <f>'C завтраками| Bed and breakfast'!AU12*0.9</f>
        <v>7650</v>
      </c>
      <c r="AV12" s="141">
        <f>'C завтраками| Bed and breakfast'!AV12*0.9</f>
        <v>7470</v>
      </c>
      <c r="AW12" s="141">
        <f>'C завтраками| Bed and breakfast'!AW12*0.9</f>
        <v>7470</v>
      </c>
      <c r="AX12" s="141">
        <f>'C завтраками| Bed and breakfast'!AX12*0.9</f>
        <v>7650</v>
      </c>
      <c r="AY12" s="141">
        <f>'C завтраками| Bed and breakfast'!AY12*0.9</f>
        <v>8910</v>
      </c>
      <c r="AZ12" s="141">
        <f>'C завтраками| Bed and breakfast'!AZ12*0.9</f>
        <v>9090</v>
      </c>
      <c r="BA12" s="141">
        <f>'C завтраками| Bed and breakfast'!BA12*0.9</f>
        <v>8910</v>
      </c>
    </row>
    <row r="13" spans="1:53"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row>
    <row r="14" spans="1:53" ht="11.45" customHeight="1" x14ac:dyDescent="0.2">
      <c r="A14" s="3">
        <v>1</v>
      </c>
      <c r="B14" s="141">
        <f>'C завтраками| Bed and breakfast'!B14*0.9</f>
        <v>13410</v>
      </c>
      <c r="C14" s="141">
        <f>'C завтраками| Bed and breakfast'!C14*0.9</f>
        <v>9990</v>
      </c>
      <c r="D14" s="141">
        <f>'C завтраками| Bed and breakfast'!D14*0.9</f>
        <v>9990</v>
      </c>
      <c r="E14" s="141">
        <f>'C завтраками| Bed and breakfast'!E14*0.9</f>
        <v>9630</v>
      </c>
      <c r="F14" s="141">
        <f>'C завтраками| Bed and breakfast'!F14*0.9</f>
        <v>10350</v>
      </c>
      <c r="G14" s="141">
        <f>'C завтраками| Bed and breakfast'!G14*0.9</f>
        <v>10350</v>
      </c>
      <c r="H14" s="141">
        <f>'C завтраками| Bed and breakfast'!H14*0.9</f>
        <v>10350</v>
      </c>
      <c r="I14" s="141">
        <f>'C завтраками| Bed and breakfast'!I14*0.9</f>
        <v>10350</v>
      </c>
      <c r="J14" s="141">
        <f>'C завтраками| Bed and breakfast'!J14*0.9</f>
        <v>10350</v>
      </c>
      <c r="K14" s="141">
        <f>'C завтраками| Bed and breakfast'!K14*0.9</f>
        <v>11790</v>
      </c>
      <c r="L14" s="141">
        <f>'C завтраками| Bed and breakfast'!L14*0.9</f>
        <v>11610</v>
      </c>
      <c r="M14" s="141">
        <f>'C завтраками| Bed and breakfast'!M14*0.9</f>
        <v>9630</v>
      </c>
      <c r="N14" s="141">
        <f>'C завтраками| Bed and breakfast'!N14*0.9</f>
        <v>10350</v>
      </c>
      <c r="O14" s="141">
        <f>'C завтраками| Bed and breakfast'!O14*0.9</f>
        <v>10350</v>
      </c>
      <c r="P14" s="141">
        <f>'C завтраками| Bed and breakfast'!P14*0.9</f>
        <v>10350</v>
      </c>
      <c r="Q14" s="141">
        <f>'C завтраками| Bed and breakfast'!Q14*0.9</f>
        <v>10350</v>
      </c>
      <c r="R14" s="141">
        <f>'C завтраками| Bed and breakfast'!R14*0.9</f>
        <v>10350</v>
      </c>
      <c r="S14" s="141">
        <f>'C завтраками| Bed and breakfast'!S14*0.9</f>
        <v>10350</v>
      </c>
      <c r="T14" s="141">
        <f>'C завтраками| Bed and breakfast'!T14*0.9</f>
        <v>10350</v>
      </c>
      <c r="U14" s="141">
        <f>'C завтраками| Bed and breakfast'!U14*0.9</f>
        <v>10350</v>
      </c>
      <c r="V14" s="141">
        <f>'C завтраками| Bed and breakfast'!V14*0.9</f>
        <v>10350</v>
      </c>
      <c r="W14" s="141">
        <f>'C завтраками| Bed and breakfast'!W14*0.9</f>
        <v>9450</v>
      </c>
      <c r="X14" s="141">
        <f>'C завтраками| Bed and breakfast'!X14*0.9</f>
        <v>9450</v>
      </c>
      <c r="Y14" s="141">
        <f>'C завтраками| Bed and breakfast'!Y14*0.9</f>
        <v>10350</v>
      </c>
      <c r="Z14" s="141">
        <f>'C завтраками| Bed and breakfast'!Z14*0.9</f>
        <v>9450</v>
      </c>
      <c r="AA14" s="141">
        <f>'C завтраками| Bed and breakfast'!AA14*0.9</f>
        <v>9450</v>
      </c>
      <c r="AB14" s="141">
        <f>'C завтраками| Bed and breakfast'!AB14*0.9</f>
        <v>11250</v>
      </c>
      <c r="AC14" s="141">
        <f>'C завтраками| Bed and breakfast'!AC14*0.9</f>
        <v>9450</v>
      </c>
      <c r="AD14" s="141">
        <f>'C завтраками| Bed and breakfast'!AD14*0.9</f>
        <v>9450</v>
      </c>
      <c r="AE14" s="141">
        <f>'C завтраками| Bed and breakfast'!AE14*0.9</f>
        <v>9450</v>
      </c>
      <c r="AF14" s="141">
        <f>'C завтраками| Bed and breakfast'!AF14*0.9</f>
        <v>9630</v>
      </c>
      <c r="AG14" s="141">
        <f>'C завтраками| Bed and breakfast'!AG14*0.9</f>
        <v>9450</v>
      </c>
      <c r="AH14" s="141">
        <f>'C завтраками| Bed and breakfast'!AH14*0.9</f>
        <v>9630</v>
      </c>
      <c r="AI14" s="141">
        <f>'C завтраками| Bed and breakfast'!AI14*0.9</f>
        <v>9450</v>
      </c>
      <c r="AJ14" s="141">
        <f>'C завтраками| Bed and breakfast'!AJ14*0.9</f>
        <v>9630</v>
      </c>
      <c r="AK14" s="141">
        <f>'C завтраками| Bed and breakfast'!AK14*0.9</f>
        <v>9450</v>
      </c>
      <c r="AL14" s="141">
        <f>'C завтраками| Bed and breakfast'!AL14*0.9</f>
        <v>9450</v>
      </c>
      <c r="AM14" s="141">
        <f>'C завтраками| Bed and breakfast'!AM14*0.9</f>
        <v>9090</v>
      </c>
      <c r="AN14" s="141">
        <f>'C завтраками| Bed and breakfast'!AN14*0.9</f>
        <v>8010</v>
      </c>
      <c r="AO14" s="141">
        <f>'C завтраками| Bed and breakfast'!AO14*0.9</f>
        <v>8190</v>
      </c>
      <c r="AP14" s="141">
        <f>'C завтраками| Bed and breakfast'!AP14*0.9</f>
        <v>8010</v>
      </c>
      <c r="AQ14" s="141">
        <f>'C завтраками| Bed and breakfast'!AQ14*0.9</f>
        <v>8190</v>
      </c>
      <c r="AR14" s="141">
        <f>'C завтраками| Bed and breakfast'!AR14*0.9</f>
        <v>8010</v>
      </c>
      <c r="AS14" s="141">
        <f>'C завтраками| Bed and breakfast'!AS14*0.9</f>
        <v>8190</v>
      </c>
      <c r="AT14" s="141">
        <f>'C завтраками| Bed and breakfast'!AT14*0.9</f>
        <v>8010</v>
      </c>
      <c r="AU14" s="141">
        <f>'C завтраками| Bed and breakfast'!AU14*0.9</f>
        <v>8190</v>
      </c>
      <c r="AV14" s="141">
        <f>'C завтраками| Bed and breakfast'!AV14*0.9</f>
        <v>8010</v>
      </c>
      <c r="AW14" s="141">
        <f>'C завтраками| Bed and breakfast'!AW14*0.9</f>
        <v>8010</v>
      </c>
      <c r="AX14" s="141">
        <f>'C завтраками| Bed and breakfast'!AX14*0.9</f>
        <v>8190</v>
      </c>
      <c r="AY14" s="141">
        <f>'C завтраками| Bed and breakfast'!AY14*0.9</f>
        <v>9450</v>
      </c>
      <c r="AZ14" s="141">
        <f>'C завтраками| Bed and breakfast'!AZ14*0.9</f>
        <v>9630</v>
      </c>
      <c r="BA14" s="141">
        <f>'C завтраками| Bed and breakfast'!BA14*0.9</f>
        <v>9450</v>
      </c>
    </row>
    <row r="15" spans="1:53" ht="11.45" customHeight="1" x14ac:dyDescent="0.2">
      <c r="A15" s="3">
        <v>2</v>
      </c>
      <c r="B15" s="141">
        <f>'C завтраками| Bed and breakfast'!B15*0.9</f>
        <v>14670</v>
      </c>
      <c r="C15" s="141">
        <f>'C завтраками| Bed and breakfast'!C15*0.9</f>
        <v>11250</v>
      </c>
      <c r="D15" s="141">
        <f>'C завтраками| Bed and breakfast'!D15*0.9</f>
        <v>11250</v>
      </c>
      <c r="E15" s="141">
        <f>'C завтраками| Bed and breakfast'!E15*0.9</f>
        <v>10890</v>
      </c>
      <c r="F15" s="141">
        <f>'C завтраками| Bed and breakfast'!F15*0.9</f>
        <v>11610</v>
      </c>
      <c r="G15" s="141">
        <f>'C завтраками| Bed and breakfast'!G15*0.9</f>
        <v>11610</v>
      </c>
      <c r="H15" s="141">
        <f>'C завтраками| Bed and breakfast'!H15*0.9</f>
        <v>11610</v>
      </c>
      <c r="I15" s="141">
        <f>'C завтраками| Bed and breakfast'!I15*0.9</f>
        <v>11610</v>
      </c>
      <c r="J15" s="141">
        <f>'C завтраками| Bed and breakfast'!J15*0.9</f>
        <v>11610</v>
      </c>
      <c r="K15" s="141">
        <f>'C завтраками| Bed and breakfast'!K15*0.9</f>
        <v>13050</v>
      </c>
      <c r="L15" s="141">
        <f>'C завтраками| Bed and breakfast'!L15*0.9</f>
        <v>12870</v>
      </c>
      <c r="M15" s="141">
        <f>'C завтраками| Bed and breakfast'!M15*0.9</f>
        <v>10890</v>
      </c>
      <c r="N15" s="141">
        <f>'C завтраками| Bed and breakfast'!N15*0.9</f>
        <v>11610</v>
      </c>
      <c r="O15" s="141">
        <f>'C завтраками| Bed and breakfast'!O15*0.9</f>
        <v>11610</v>
      </c>
      <c r="P15" s="141">
        <f>'C завтраками| Bed and breakfast'!P15*0.9</f>
        <v>11610</v>
      </c>
      <c r="Q15" s="141">
        <f>'C завтраками| Bed and breakfast'!Q15*0.9</f>
        <v>11610</v>
      </c>
      <c r="R15" s="141">
        <f>'C завтраками| Bed and breakfast'!R15*0.9</f>
        <v>11610</v>
      </c>
      <c r="S15" s="141">
        <f>'C завтраками| Bed and breakfast'!S15*0.9</f>
        <v>11610</v>
      </c>
      <c r="T15" s="141">
        <f>'C завтраками| Bed and breakfast'!T15*0.9</f>
        <v>11610</v>
      </c>
      <c r="U15" s="141">
        <f>'C завтраками| Bed and breakfast'!U15*0.9</f>
        <v>11610</v>
      </c>
      <c r="V15" s="141">
        <f>'C завтраками| Bed and breakfast'!V15*0.9</f>
        <v>11610</v>
      </c>
      <c r="W15" s="141">
        <f>'C завтраками| Bed and breakfast'!W15*0.9</f>
        <v>10710</v>
      </c>
      <c r="X15" s="141">
        <f>'C завтраками| Bed and breakfast'!X15*0.9</f>
        <v>10710</v>
      </c>
      <c r="Y15" s="141">
        <f>'C завтраками| Bed and breakfast'!Y15*0.9</f>
        <v>11610</v>
      </c>
      <c r="Z15" s="141">
        <f>'C завтраками| Bed and breakfast'!Z15*0.9</f>
        <v>10710</v>
      </c>
      <c r="AA15" s="141">
        <f>'C завтраками| Bed and breakfast'!AA15*0.9</f>
        <v>10710</v>
      </c>
      <c r="AB15" s="141">
        <f>'C завтраками| Bed and breakfast'!AB15*0.9</f>
        <v>12510</v>
      </c>
      <c r="AC15" s="141">
        <f>'C завтраками| Bed and breakfast'!AC15*0.9</f>
        <v>10710</v>
      </c>
      <c r="AD15" s="141">
        <f>'C завтраками| Bed and breakfast'!AD15*0.9</f>
        <v>10710</v>
      </c>
      <c r="AE15" s="141">
        <f>'C завтраками| Bed and breakfast'!AE15*0.9</f>
        <v>10710</v>
      </c>
      <c r="AF15" s="141">
        <f>'C завтраками| Bed and breakfast'!AF15*0.9</f>
        <v>10890</v>
      </c>
      <c r="AG15" s="141">
        <f>'C завтраками| Bed and breakfast'!AG15*0.9</f>
        <v>10710</v>
      </c>
      <c r="AH15" s="141">
        <f>'C завтраками| Bed and breakfast'!AH15*0.9</f>
        <v>10890</v>
      </c>
      <c r="AI15" s="141">
        <f>'C завтраками| Bed and breakfast'!AI15*0.9</f>
        <v>10710</v>
      </c>
      <c r="AJ15" s="141">
        <f>'C завтраками| Bed and breakfast'!AJ15*0.9</f>
        <v>10890</v>
      </c>
      <c r="AK15" s="141">
        <f>'C завтраками| Bed and breakfast'!AK15*0.9</f>
        <v>10710</v>
      </c>
      <c r="AL15" s="141">
        <f>'C завтраками| Bed and breakfast'!AL15*0.9</f>
        <v>10710</v>
      </c>
      <c r="AM15" s="141">
        <f>'C завтраками| Bed and breakfast'!AM15*0.9</f>
        <v>10350</v>
      </c>
      <c r="AN15" s="141">
        <f>'C завтраками| Bed and breakfast'!AN15*0.9</f>
        <v>9270</v>
      </c>
      <c r="AO15" s="141">
        <f>'C завтраками| Bed and breakfast'!AO15*0.9</f>
        <v>9450</v>
      </c>
      <c r="AP15" s="141">
        <f>'C завтраками| Bed and breakfast'!AP15*0.9</f>
        <v>9270</v>
      </c>
      <c r="AQ15" s="141">
        <f>'C завтраками| Bed and breakfast'!AQ15*0.9</f>
        <v>9450</v>
      </c>
      <c r="AR15" s="141">
        <f>'C завтраками| Bed and breakfast'!AR15*0.9</f>
        <v>9270</v>
      </c>
      <c r="AS15" s="141">
        <f>'C завтраками| Bed and breakfast'!AS15*0.9</f>
        <v>9450</v>
      </c>
      <c r="AT15" s="141">
        <f>'C завтраками| Bed and breakfast'!AT15*0.9</f>
        <v>9270</v>
      </c>
      <c r="AU15" s="141">
        <f>'C завтраками| Bed and breakfast'!AU15*0.9</f>
        <v>9450</v>
      </c>
      <c r="AV15" s="141">
        <f>'C завтраками| Bed and breakfast'!AV15*0.9</f>
        <v>9270</v>
      </c>
      <c r="AW15" s="141">
        <f>'C завтраками| Bed and breakfast'!AW15*0.9</f>
        <v>9270</v>
      </c>
      <c r="AX15" s="141">
        <f>'C завтраками| Bed and breakfast'!AX15*0.9</f>
        <v>9450</v>
      </c>
      <c r="AY15" s="141">
        <f>'C завтраками| Bed and breakfast'!AY15*0.9</f>
        <v>10710</v>
      </c>
      <c r="AZ15" s="141">
        <f>'C завтраками| Bed and breakfast'!AZ15*0.9</f>
        <v>10890</v>
      </c>
      <c r="BA15" s="141">
        <f>'C завтраками| Bed and breakfast'!BA15*0.9</f>
        <v>10710</v>
      </c>
    </row>
    <row r="16" spans="1:53"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row>
    <row r="17" spans="1:53" ht="11.45" customHeight="1" x14ac:dyDescent="0.2">
      <c r="A17" s="3">
        <v>1</v>
      </c>
      <c r="B17" s="141">
        <f>'C завтраками| Bed and breakfast'!B17*0.9</f>
        <v>14310</v>
      </c>
      <c r="C17" s="141">
        <f>'C завтраками| Bed and breakfast'!C17*0.9</f>
        <v>10890</v>
      </c>
      <c r="D17" s="141">
        <f>'C завтраками| Bed and breakfast'!D17*0.9</f>
        <v>10890</v>
      </c>
      <c r="E17" s="141">
        <f>'C завтраками| Bed and breakfast'!E17*0.9</f>
        <v>10530</v>
      </c>
      <c r="F17" s="141">
        <f>'C завтраками| Bed and breakfast'!F17*0.9</f>
        <v>11250</v>
      </c>
      <c r="G17" s="141">
        <f>'C завтраками| Bed and breakfast'!G17*0.9</f>
        <v>11250</v>
      </c>
      <c r="H17" s="141">
        <f>'C завтраками| Bed and breakfast'!H17*0.9</f>
        <v>11250</v>
      </c>
      <c r="I17" s="141">
        <f>'C завтраками| Bed and breakfast'!I17*0.9</f>
        <v>11250</v>
      </c>
      <c r="J17" s="141">
        <f>'C завтраками| Bed and breakfast'!J17*0.9</f>
        <v>11250</v>
      </c>
      <c r="K17" s="141">
        <f>'C завтраками| Bed and breakfast'!K17*0.9</f>
        <v>12690</v>
      </c>
      <c r="L17" s="141">
        <f>'C завтраками| Bed and breakfast'!L17*0.9</f>
        <v>12510</v>
      </c>
      <c r="M17" s="141">
        <f>'C завтраками| Bed and breakfast'!M17*0.9</f>
        <v>10530</v>
      </c>
      <c r="N17" s="141">
        <f>'C завтраками| Bed and breakfast'!N17*0.9</f>
        <v>11250</v>
      </c>
      <c r="O17" s="141">
        <f>'C завтраками| Bed and breakfast'!O17*0.9</f>
        <v>11250</v>
      </c>
      <c r="P17" s="141">
        <f>'C завтраками| Bed and breakfast'!P17*0.9</f>
        <v>11250</v>
      </c>
      <c r="Q17" s="141">
        <f>'C завтраками| Bed and breakfast'!Q17*0.9</f>
        <v>11250</v>
      </c>
      <c r="R17" s="141">
        <f>'C завтраками| Bed and breakfast'!R17*0.9</f>
        <v>11250</v>
      </c>
      <c r="S17" s="141">
        <f>'C завтраками| Bed and breakfast'!S17*0.9</f>
        <v>11250</v>
      </c>
      <c r="T17" s="141">
        <f>'C завтраками| Bed and breakfast'!T17*0.9</f>
        <v>11250</v>
      </c>
      <c r="U17" s="141">
        <f>'C завтраками| Bed and breakfast'!U17*0.9</f>
        <v>11250</v>
      </c>
      <c r="V17" s="141">
        <f>'C завтраками| Bed and breakfast'!V17*0.9</f>
        <v>11250</v>
      </c>
      <c r="W17" s="141">
        <f>'C завтраками| Bed and breakfast'!W17*0.9</f>
        <v>10350</v>
      </c>
      <c r="X17" s="141">
        <f>'C завтраками| Bed and breakfast'!X17*0.9</f>
        <v>10350</v>
      </c>
      <c r="Y17" s="141">
        <f>'C завтраками| Bed and breakfast'!Y17*0.9</f>
        <v>11250</v>
      </c>
      <c r="Z17" s="141">
        <f>'C завтраками| Bed and breakfast'!Z17*0.9</f>
        <v>10350</v>
      </c>
      <c r="AA17" s="141">
        <f>'C завтраками| Bed and breakfast'!AA17*0.9</f>
        <v>10350</v>
      </c>
      <c r="AB17" s="141">
        <f>'C завтраками| Bed and breakfast'!AB17*0.9</f>
        <v>12150</v>
      </c>
      <c r="AC17" s="141">
        <f>'C завтраками| Bed and breakfast'!AC17*0.9</f>
        <v>10350</v>
      </c>
      <c r="AD17" s="141">
        <f>'C завтраками| Bed and breakfast'!AD17*0.9</f>
        <v>10350</v>
      </c>
      <c r="AE17" s="141">
        <f>'C завтраками| Bed and breakfast'!AE17*0.9</f>
        <v>10350</v>
      </c>
      <c r="AF17" s="141">
        <f>'C завтраками| Bed and breakfast'!AF17*0.9</f>
        <v>10530</v>
      </c>
      <c r="AG17" s="141">
        <f>'C завтраками| Bed and breakfast'!AG17*0.9</f>
        <v>10350</v>
      </c>
      <c r="AH17" s="141">
        <f>'C завтраками| Bed and breakfast'!AH17*0.9</f>
        <v>10530</v>
      </c>
      <c r="AI17" s="141">
        <f>'C завтраками| Bed and breakfast'!AI17*0.9</f>
        <v>10350</v>
      </c>
      <c r="AJ17" s="141">
        <f>'C завтраками| Bed and breakfast'!AJ17*0.9</f>
        <v>10530</v>
      </c>
      <c r="AK17" s="141">
        <f>'C завтраками| Bed and breakfast'!AK17*0.9</f>
        <v>10350</v>
      </c>
      <c r="AL17" s="141">
        <f>'C завтраками| Bed and breakfast'!AL17*0.9</f>
        <v>10350</v>
      </c>
      <c r="AM17" s="141">
        <f>'C завтраками| Bed and breakfast'!AM17*0.9</f>
        <v>9990</v>
      </c>
      <c r="AN17" s="141">
        <f>'C завтраками| Bed and breakfast'!AN17*0.9</f>
        <v>8910</v>
      </c>
      <c r="AO17" s="141">
        <f>'C завтраками| Bed and breakfast'!AO17*0.9</f>
        <v>9090</v>
      </c>
      <c r="AP17" s="141">
        <f>'C завтраками| Bed and breakfast'!AP17*0.9</f>
        <v>8910</v>
      </c>
      <c r="AQ17" s="141">
        <f>'C завтраками| Bed and breakfast'!AQ17*0.9</f>
        <v>9090</v>
      </c>
      <c r="AR17" s="141">
        <f>'C завтраками| Bed and breakfast'!AR17*0.9</f>
        <v>8910</v>
      </c>
      <c r="AS17" s="141">
        <f>'C завтраками| Bed and breakfast'!AS17*0.9</f>
        <v>9090</v>
      </c>
      <c r="AT17" s="141">
        <f>'C завтраками| Bed and breakfast'!AT17*0.9</f>
        <v>8910</v>
      </c>
      <c r="AU17" s="141">
        <f>'C завтраками| Bed and breakfast'!AU17*0.9</f>
        <v>9090</v>
      </c>
      <c r="AV17" s="141">
        <f>'C завтраками| Bed and breakfast'!AV17*0.9</f>
        <v>8910</v>
      </c>
      <c r="AW17" s="141">
        <f>'C завтраками| Bed and breakfast'!AW17*0.9</f>
        <v>8910</v>
      </c>
      <c r="AX17" s="141">
        <f>'C завтраками| Bed and breakfast'!AX17*0.9</f>
        <v>9090</v>
      </c>
      <c r="AY17" s="141">
        <f>'C завтраками| Bed and breakfast'!AY17*0.9</f>
        <v>10350</v>
      </c>
      <c r="AZ17" s="141">
        <f>'C завтраками| Bed and breakfast'!AZ17*0.9</f>
        <v>10530</v>
      </c>
      <c r="BA17" s="141">
        <f>'C завтраками| Bed and breakfast'!BA17*0.9</f>
        <v>10350</v>
      </c>
    </row>
    <row r="18" spans="1:53" ht="11.45" customHeight="1" x14ac:dyDescent="0.2">
      <c r="A18" s="3">
        <v>2</v>
      </c>
      <c r="B18" s="141">
        <f>'C завтраками| Bed and breakfast'!B18*0.9</f>
        <v>15570</v>
      </c>
      <c r="C18" s="141">
        <f>'C завтраками| Bed and breakfast'!C18*0.9</f>
        <v>12150</v>
      </c>
      <c r="D18" s="141">
        <f>'C завтраками| Bed and breakfast'!D18*0.9</f>
        <v>12150</v>
      </c>
      <c r="E18" s="141">
        <f>'C завтраками| Bed and breakfast'!E18*0.9</f>
        <v>11790</v>
      </c>
      <c r="F18" s="141">
        <f>'C завтраками| Bed and breakfast'!F18*0.9</f>
        <v>12510</v>
      </c>
      <c r="G18" s="141">
        <f>'C завтраками| Bed and breakfast'!G18*0.9</f>
        <v>12510</v>
      </c>
      <c r="H18" s="141">
        <f>'C завтраками| Bed and breakfast'!H18*0.9</f>
        <v>12510</v>
      </c>
      <c r="I18" s="141">
        <f>'C завтраками| Bed and breakfast'!I18*0.9</f>
        <v>12510</v>
      </c>
      <c r="J18" s="141">
        <f>'C завтраками| Bed and breakfast'!J18*0.9</f>
        <v>12510</v>
      </c>
      <c r="K18" s="141">
        <f>'C завтраками| Bed and breakfast'!K18*0.9</f>
        <v>13950</v>
      </c>
      <c r="L18" s="141">
        <f>'C завтраками| Bed and breakfast'!L18*0.9</f>
        <v>13770</v>
      </c>
      <c r="M18" s="141">
        <f>'C завтраками| Bed and breakfast'!M18*0.9</f>
        <v>11790</v>
      </c>
      <c r="N18" s="141">
        <f>'C завтраками| Bed and breakfast'!N18*0.9</f>
        <v>12510</v>
      </c>
      <c r="O18" s="141">
        <f>'C завтраками| Bed and breakfast'!O18*0.9</f>
        <v>12510</v>
      </c>
      <c r="P18" s="141">
        <f>'C завтраками| Bed and breakfast'!P18*0.9</f>
        <v>12510</v>
      </c>
      <c r="Q18" s="141">
        <f>'C завтраками| Bed and breakfast'!Q18*0.9</f>
        <v>12510</v>
      </c>
      <c r="R18" s="141">
        <f>'C завтраками| Bed and breakfast'!R18*0.9</f>
        <v>12510</v>
      </c>
      <c r="S18" s="141">
        <f>'C завтраками| Bed and breakfast'!S18*0.9</f>
        <v>12510</v>
      </c>
      <c r="T18" s="141">
        <f>'C завтраками| Bed and breakfast'!T18*0.9</f>
        <v>12510</v>
      </c>
      <c r="U18" s="141">
        <f>'C завтраками| Bed and breakfast'!U18*0.9</f>
        <v>12510</v>
      </c>
      <c r="V18" s="141">
        <f>'C завтраками| Bed and breakfast'!V18*0.9</f>
        <v>12510</v>
      </c>
      <c r="W18" s="141">
        <f>'C завтраками| Bed and breakfast'!W18*0.9</f>
        <v>11610</v>
      </c>
      <c r="X18" s="141">
        <f>'C завтраками| Bed and breakfast'!X18*0.9</f>
        <v>11610</v>
      </c>
      <c r="Y18" s="141">
        <f>'C завтраками| Bed and breakfast'!Y18*0.9</f>
        <v>12510</v>
      </c>
      <c r="Z18" s="141">
        <f>'C завтраками| Bed and breakfast'!Z18*0.9</f>
        <v>11610</v>
      </c>
      <c r="AA18" s="141">
        <f>'C завтраками| Bed and breakfast'!AA18*0.9</f>
        <v>11610</v>
      </c>
      <c r="AB18" s="141">
        <f>'C завтраками| Bed and breakfast'!AB18*0.9</f>
        <v>13410</v>
      </c>
      <c r="AC18" s="141">
        <f>'C завтраками| Bed and breakfast'!AC18*0.9</f>
        <v>11610</v>
      </c>
      <c r="AD18" s="141">
        <f>'C завтраками| Bed and breakfast'!AD18*0.9</f>
        <v>11610</v>
      </c>
      <c r="AE18" s="141">
        <f>'C завтраками| Bed and breakfast'!AE18*0.9</f>
        <v>11610</v>
      </c>
      <c r="AF18" s="141">
        <f>'C завтраками| Bed and breakfast'!AF18*0.9</f>
        <v>11790</v>
      </c>
      <c r="AG18" s="141">
        <f>'C завтраками| Bed and breakfast'!AG18*0.9</f>
        <v>11610</v>
      </c>
      <c r="AH18" s="141">
        <f>'C завтраками| Bed and breakfast'!AH18*0.9</f>
        <v>11790</v>
      </c>
      <c r="AI18" s="141">
        <f>'C завтраками| Bed and breakfast'!AI18*0.9</f>
        <v>11610</v>
      </c>
      <c r="AJ18" s="141">
        <f>'C завтраками| Bed and breakfast'!AJ18*0.9</f>
        <v>11790</v>
      </c>
      <c r="AK18" s="141">
        <f>'C завтраками| Bed and breakfast'!AK18*0.9</f>
        <v>11610</v>
      </c>
      <c r="AL18" s="141">
        <f>'C завтраками| Bed and breakfast'!AL18*0.9</f>
        <v>11610</v>
      </c>
      <c r="AM18" s="141">
        <f>'C завтраками| Bed and breakfast'!AM18*0.9</f>
        <v>11250</v>
      </c>
      <c r="AN18" s="141">
        <f>'C завтраками| Bed and breakfast'!AN18*0.9</f>
        <v>10170</v>
      </c>
      <c r="AO18" s="141">
        <f>'C завтраками| Bed and breakfast'!AO18*0.9</f>
        <v>10350</v>
      </c>
      <c r="AP18" s="141">
        <f>'C завтраками| Bed and breakfast'!AP18*0.9</f>
        <v>10170</v>
      </c>
      <c r="AQ18" s="141">
        <f>'C завтраками| Bed and breakfast'!AQ18*0.9</f>
        <v>10350</v>
      </c>
      <c r="AR18" s="141">
        <f>'C завтраками| Bed and breakfast'!AR18*0.9</f>
        <v>10170</v>
      </c>
      <c r="AS18" s="141">
        <f>'C завтраками| Bed and breakfast'!AS18*0.9</f>
        <v>10350</v>
      </c>
      <c r="AT18" s="141">
        <f>'C завтраками| Bed and breakfast'!AT18*0.9</f>
        <v>10170</v>
      </c>
      <c r="AU18" s="141">
        <f>'C завтраками| Bed and breakfast'!AU18*0.9</f>
        <v>10350</v>
      </c>
      <c r="AV18" s="141">
        <f>'C завтраками| Bed and breakfast'!AV18*0.9</f>
        <v>10170</v>
      </c>
      <c r="AW18" s="141">
        <f>'C завтраками| Bed and breakfast'!AW18*0.9</f>
        <v>10170</v>
      </c>
      <c r="AX18" s="141">
        <f>'C завтраками| Bed and breakfast'!AX18*0.9</f>
        <v>10350</v>
      </c>
      <c r="AY18" s="141">
        <f>'C завтраками| Bed and breakfast'!AY18*0.9</f>
        <v>11610</v>
      </c>
      <c r="AZ18" s="141">
        <f>'C завтраками| Bed and breakfast'!AZ18*0.9</f>
        <v>11790</v>
      </c>
      <c r="BA18" s="141">
        <f>'C завтраками| Bed and breakfast'!BA18*0.9</f>
        <v>11610</v>
      </c>
    </row>
    <row r="19" spans="1:53"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row>
    <row r="20" spans="1:53" ht="11.45" customHeight="1" x14ac:dyDescent="0.2">
      <c r="A20" s="3">
        <v>1</v>
      </c>
      <c r="B20" s="141">
        <f>'C завтраками| Bed and breakfast'!B20*0.9</f>
        <v>16650</v>
      </c>
      <c r="C20" s="141">
        <f>'C завтраками| Bed and breakfast'!C20*0.9</f>
        <v>12240</v>
      </c>
      <c r="D20" s="141">
        <f>'C завтраками| Bed and breakfast'!D20*0.9</f>
        <v>12240</v>
      </c>
      <c r="E20" s="141">
        <f>'C завтраками| Bed and breakfast'!E20*0.9</f>
        <v>11880</v>
      </c>
      <c r="F20" s="141">
        <f>'C завтраками| Bed and breakfast'!F20*0.9</f>
        <v>12600</v>
      </c>
      <c r="G20" s="141">
        <f>'C завтраками| Bed and breakfast'!G20*0.9</f>
        <v>12600</v>
      </c>
      <c r="H20" s="141">
        <f>'C завтраками| Bed and breakfast'!H20*0.9</f>
        <v>12600</v>
      </c>
      <c r="I20" s="141">
        <f>'C завтраками| Bed and breakfast'!I20*0.9</f>
        <v>12600</v>
      </c>
      <c r="J20" s="141">
        <f>'C завтраками| Bed and breakfast'!J20*0.9</f>
        <v>12600</v>
      </c>
      <c r="K20" s="141">
        <f>'C завтраками| Bed and breakfast'!K20*0.9</f>
        <v>14040</v>
      </c>
      <c r="L20" s="141">
        <f>'C завтраками| Bed and breakfast'!L20*0.9</f>
        <v>13860</v>
      </c>
      <c r="M20" s="141">
        <f>'C завтраками| Bed and breakfast'!M20*0.9</f>
        <v>11880</v>
      </c>
      <c r="N20" s="141">
        <f>'C завтраками| Bed and breakfast'!N20*0.9</f>
        <v>12600</v>
      </c>
      <c r="O20" s="141">
        <f>'C завтраками| Bed and breakfast'!O20*0.9</f>
        <v>12600</v>
      </c>
      <c r="P20" s="141">
        <f>'C завтраками| Bed and breakfast'!P20*0.9</f>
        <v>12600</v>
      </c>
      <c r="Q20" s="141">
        <f>'C завтраками| Bed and breakfast'!Q20*0.9</f>
        <v>12600</v>
      </c>
      <c r="R20" s="141">
        <f>'C завтраками| Bed and breakfast'!R20*0.9</f>
        <v>12600</v>
      </c>
      <c r="S20" s="141">
        <f>'C завтраками| Bed and breakfast'!S20*0.9</f>
        <v>12600</v>
      </c>
      <c r="T20" s="141">
        <f>'C завтраками| Bed and breakfast'!T20*0.9</f>
        <v>12600</v>
      </c>
      <c r="U20" s="141">
        <f>'C завтраками| Bed and breakfast'!U20*0.9</f>
        <v>12600</v>
      </c>
      <c r="V20" s="141">
        <f>'C завтраками| Bed and breakfast'!V20*0.9</f>
        <v>12600</v>
      </c>
      <c r="W20" s="141">
        <f>'C завтраками| Bed and breakfast'!W20*0.9</f>
        <v>11700</v>
      </c>
      <c r="X20" s="141">
        <f>'C завтраками| Bed and breakfast'!X20*0.9</f>
        <v>11700</v>
      </c>
      <c r="Y20" s="141">
        <f>'C завтраками| Bed and breakfast'!Y20*0.9</f>
        <v>12600</v>
      </c>
      <c r="Z20" s="141">
        <f>'C завтраками| Bed and breakfast'!Z20*0.9</f>
        <v>11700</v>
      </c>
      <c r="AA20" s="141">
        <f>'C завтраками| Bed and breakfast'!AA20*0.9</f>
        <v>11700</v>
      </c>
      <c r="AB20" s="141">
        <f>'C завтраками| Bed and breakfast'!AB20*0.9</f>
        <v>13500</v>
      </c>
      <c r="AC20" s="141">
        <f>'C завтраками| Bed and breakfast'!AC20*0.9</f>
        <v>11700</v>
      </c>
      <c r="AD20" s="141">
        <f>'C завтраками| Bed and breakfast'!AD20*0.9</f>
        <v>11700</v>
      </c>
      <c r="AE20" s="141">
        <f>'C завтраками| Bed and breakfast'!AE20*0.9</f>
        <v>11700</v>
      </c>
      <c r="AF20" s="141">
        <f>'C завтраками| Bed and breakfast'!AF20*0.9</f>
        <v>11880</v>
      </c>
      <c r="AG20" s="141">
        <f>'C завтраками| Bed and breakfast'!AG20*0.9</f>
        <v>11700</v>
      </c>
      <c r="AH20" s="141">
        <f>'C завтраками| Bed and breakfast'!AH20*0.9</f>
        <v>11880</v>
      </c>
      <c r="AI20" s="141">
        <f>'C завтраками| Bed and breakfast'!AI20*0.9</f>
        <v>11700</v>
      </c>
      <c r="AJ20" s="141">
        <f>'C завтраками| Bed and breakfast'!AJ20*0.9</f>
        <v>11880</v>
      </c>
      <c r="AK20" s="141">
        <f>'C завтраками| Bed and breakfast'!AK20*0.9</f>
        <v>11700</v>
      </c>
      <c r="AL20" s="141">
        <f>'C завтраками| Bed and breakfast'!AL20*0.9</f>
        <v>11700</v>
      </c>
      <c r="AM20" s="141">
        <f>'C завтраками| Bed and breakfast'!AM20*0.9</f>
        <v>11340</v>
      </c>
      <c r="AN20" s="141">
        <f>'C завтраками| Bed and breakfast'!AN20*0.9</f>
        <v>10260</v>
      </c>
      <c r="AO20" s="141">
        <f>'C завтраками| Bed and breakfast'!AO20*0.9</f>
        <v>10440</v>
      </c>
      <c r="AP20" s="141">
        <f>'C завтраками| Bed and breakfast'!AP20*0.9</f>
        <v>10260</v>
      </c>
      <c r="AQ20" s="141">
        <f>'C завтраками| Bed and breakfast'!AQ20*0.9</f>
        <v>10440</v>
      </c>
      <c r="AR20" s="141">
        <f>'C завтраками| Bed and breakfast'!AR20*0.9</f>
        <v>10260</v>
      </c>
      <c r="AS20" s="141">
        <f>'C завтраками| Bed and breakfast'!AS20*0.9</f>
        <v>10440</v>
      </c>
      <c r="AT20" s="141">
        <f>'C завтраками| Bed and breakfast'!AT20*0.9</f>
        <v>10260</v>
      </c>
      <c r="AU20" s="141">
        <f>'C завтраками| Bed and breakfast'!AU20*0.9</f>
        <v>10440</v>
      </c>
      <c r="AV20" s="141">
        <f>'C завтраками| Bed and breakfast'!AV20*0.9</f>
        <v>10260</v>
      </c>
      <c r="AW20" s="141">
        <f>'C завтраками| Bed and breakfast'!AW20*0.9</f>
        <v>10260</v>
      </c>
      <c r="AX20" s="141">
        <f>'C завтраками| Bed and breakfast'!AX20*0.9</f>
        <v>10440</v>
      </c>
      <c r="AY20" s="141">
        <f>'C завтраками| Bed and breakfast'!AY20*0.9</f>
        <v>11700</v>
      </c>
      <c r="AZ20" s="141">
        <f>'C завтраками| Bed and breakfast'!AZ20*0.9</f>
        <v>11880</v>
      </c>
      <c r="BA20" s="141">
        <f>'C завтраками| Bed and breakfast'!BA20*0.9</f>
        <v>11700</v>
      </c>
    </row>
    <row r="21" spans="1:53" ht="11.45" customHeight="1" x14ac:dyDescent="0.2">
      <c r="A21" s="3">
        <v>2</v>
      </c>
      <c r="B21" s="141">
        <f>'C завтраками| Bed and breakfast'!B21*0.9</f>
        <v>17910</v>
      </c>
      <c r="C21" s="141">
        <f>'C завтраками| Bed and breakfast'!C21*0.9</f>
        <v>13500</v>
      </c>
      <c r="D21" s="141">
        <f>'C завтраками| Bed and breakfast'!D21*0.9</f>
        <v>13500</v>
      </c>
      <c r="E21" s="141">
        <f>'C завтраками| Bed and breakfast'!E21*0.9</f>
        <v>13140</v>
      </c>
      <c r="F21" s="141">
        <f>'C завтраками| Bed and breakfast'!F21*0.9</f>
        <v>13860</v>
      </c>
      <c r="G21" s="141">
        <f>'C завтраками| Bed and breakfast'!G21*0.9</f>
        <v>13860</v>
      </c>
      <c r="H21" s="141">
        <f>'C завтраками| Bed and breakfast'!H21*0.9</f>
        <v>13860</v>
      </c>
      <c r="I21" s="141">
        <f>'C завтраками| Bed and breakfast'!I21*0.9</f>
        <v>13860</v>
      </c>
      <c r="J21" s="141">
        <f>'C завтраками| Bed and breakfast'!J21*0.9</f>
        <v>13860</v>
      </c>
      <c r="K21" s="141">
        <f>'C завтраками| Bed and breakfast'!K21*0.9</f>
        <v>15300</v>
      </c>
      <c r="L21" s="141">
        <f>'C завтраками| Bed and breakfast'!L21*0.9</f>
        <v>15120</v>
      </c>
      <c r="M21" s="141">
        <f>'C завтраками| Bed and breakfast'!M21*0.9</f>
        <v>13140</v>
      </c>
      <c r="N21" s="141">
        <f>'C завтраками| Bed and breakfast'!N21*0.9</f>
        <v>13860</v>
      </c>
      <c r="O21" s="141">
        <f>'C завтраками| Bed and breakfast'!O21*0.9</f>
        <v>13860</v>
      </c>
      <c r="P21" s="141">
        <f>'C завтраками| Bed and breakfast'!P21*0.9</f>
        <v>13860</v>
      </c>
      <c r="Q21" s="141">
        <f>'C завтраками| Bed and breakfast'!Q21*0.9</f>
        <v>13860</v>
      </c>
      <c r="R21" s="141">
        <f>'C завтраками| Bed and breakfast'!R21*0.9</f>
        <v>13860</v>
      </c>
      <c r="S21" s="141">
        <f>'C завтраками| Bed and breakfast'!S21*0.9</f>
        <v>13860</v>
      </c>
      <c r="T21" s="141">
        <f>'C завтраками| Bed and breakfast'!T21*0.9</f>
        <v>13860</v>
      </c>
      <c r="U21" s="141">
        <f>'C завтраками| Bed and breakfast'!U21*0.9</f>
        <v>13860</v>
      </c>
      <c r="V21" s="141">
        <f>'C завтраками| Bed and breakfast'!V21*0.9</f>
        <v>13860</v>
      </c>
      <c r="W21" s="141">
        <f>'C завтраками| Bed and breakfast'!W21*0.9</f>
        <v>12960</v>
      </c>
      <c r="X21" s="141">
        <f>'C завтраками| Bed and breakfast'!X21*0.9</f>
        <v>12960</v>
      </c>
      <c r="Y21" s="141">
        <f>'C завтраками| Bed and breakfast'!Y21*0.9</f>
        <v>13860</v>
      </c>
      <c r="Z21" s="141">
        <f>'C завтраками| Bed and breakfast'!Z21*0.9</f>
        <v>12960</v>
      </c>
      <c r="AA21" s="141">
        <f>'C завтраками| Bed and breakfast'!AA21*0.9</f>
        <v>12960</v>
      </c>
      <c r="AB21" s="141">
        <f>'C завтраками| Bed and breakfast'!AB21*0.9</f>
        <v>14760</v>
      </c>
      <c r="AC21" s="141">
        <f>'C завтраками| Bed and breakfast'!AC21*0.9</f>
        <v>12960</v>
      </c>
      <c r="AD21" s="141">
        <f>'C завтраками| Bed and breakfast'!AD21*0.9</f>
        <v>12960</v>
      </c>
      <c r="AE21" s="141">
        <f>'C завтраками| Bed and breakfast'!AE21*0.9</f>
        <v>12960</v>
      </c>
      <c r="AF21" s="141">
        <f>'C завтраками| Bed and breakfast'!AF21*0.9</f>
        <v>13140</v>
      </c>
      <c r="AG21" s="141">
        <f>'C завтраками| Bed and breakfast'!AG21*0.9</f>
        <v>12960</v>
      </c>
      <c r="AH21" s="141">
        <f>'C завтраками| Bed and breakfast'!AH21*0.9</f>
        <v>13140</v>
      </c>
      <c r="AI21" s="141">
        <f>'C завтраками| Bed and breakfast'!AI21*0.9</f>
        <v>12960</v>
      </c>
      <c r="AJ21" s="141">
        <f>'C завтраками| Bed and breakfast'!AJ21*0.9</f>
        <v>13140</v>
      </c>
      <c r="AK21" s="141">
        <f>'C завтраками| Bed and breakfast'!AK21*0.9</f>
        <v>12960</v>
      </c>
      <c r="AL21" s="141">
        <f>'C завтраками| Bed and breakfast'!AL21*0.9</f>
        <v>12960</v>
      </c>
      <c r="AM21" s="141">
        <f>'C завтраками| Bed and breakfast'!AM21*0.9</f>
        <v>12600</v>
      </c>
      <c r="AN21" s="141">
        <f>'C завтраками| Bed and breakfast'!AN21*0.9</f>
        <v>11520</v>
      </c>
      <c r="AO21" s="141">
        <f>'C завтраками| Bed and breakfast'!AO21*0.9</f>
        <v>11700</v>
      </c>
      <c r="AP21" s="141">
        <f>'C завтраками| Bed and breakfast'!AP21*0.9</f>
        <v>11520</v>
      </c>
      <c r="AQ21" s="141">
        <f>'C завтраками| Bed and breakfast'!AQ21*0.9</f>
        <v>11700</v>
      </c>
      <c r="AR21" s="141">
        <f>'C завтраками| Bed and breakfast'!AR21*0.9</f>
        <v>11520</v>
      </c>
      <c r="AS21" s="141">
        <f>'C завтраками| Bed and breakfast'!AS21*0.9</f>
        <v>11700</v>
      </c>
      <c r="AT21" s="141">
        <f>'C завтраками| Bed and breakfast'!AT21*0.9</f>
        <v>11520</v>
      </c>
      <c r="AU21" s="141">
        <f>'C завтраками| Bed and breakfast'!AU21*0.9</f>
        <v>11700</v>
      </c>
      <c r="AV21" s="141">
        <f>'C завтраками| Bed and breakfast'!AV21*0.9</f>
        <v>11520</v>
      </c>
      <c r="AW21" s="141">
        <f>'C завтраками| Bed and breakfast'!AW21*0.9</f>
        <v>11520</v>
      </c>
      <c r="AX21" s="141">
        <f>'C завтраками| Bed and breakfast'!AX21*0.9</f>
        <v>11700</v>
      </c>
      <c r="AY21" s="141">
        <f>'C завтраками| Bed and breakfast'!AY21*0.9</f>
        <v>12960</v>
      </c>
      <c r="AZ21" s="141">
        <f>'C завтраками| Bed and breakfast'!AZ21*0.9</f>
        <v>13140</v>
      </c>
      <c r="BA21" s="141">
        <f>'C завтраками| Bed and breakfast'!BA21*0.9</f>
        <v>12960</v>
      </c>
    </row>
    <row r="22" spans="1:53"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row>
    <row r="23" spans="1:53"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3" ht="24.6" customHeight="1" x14ac:dyDescent="0.2">
      <c r="A24" s="8"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46">
        <f t="shared" si="1"/>
        <v>45913</v>
      </c>
      <c r="AC24" s="46">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ht="24.6" customHeight="1" x14ac:dyDescent="0.2">
      <c r="A25" s="37"/>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46">
        <f t="shared" si="3"/>
        <v>45925</v>
      </c>
      <c r="AC25" s="46">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ht="11.45" customHeight="1" x14ac:dyDescent="0.2">
      <c r="A26" s="184" t="s">
        <v>11</v>
      </c>
    </row>
    <row r="27" spans="1:53" ht="11.45" customHeight="1" x14ac:dyDescent="0.2">
      <c r="A27" s="3">
        <v>1</v>
      </c>
      <c r="B27" s="141">
        <f t="shared" ref="B27" si="4">ROUND(B8*0.87,)+25</f>
        <v>8951</v>
      </c>
      <c r="C27" s="141">
        <f t="shared" ref="C27:BA27" si="5">ROUND(C8*0.87,)+25</f>
        <v>5976</v>
      </c>
      <c r="D27" s="141">
        <f t="shared" si="5"/>
        <v>5976</v>
      </c>
      <c r="E27" s="141">
        <f t="shared" si="5"/>
        <v>5663</v>
      </c>
      <c r="F27" s="141">
        <f t="shared" si="5"/>
        <v>6289</v>
      </c>
      <c r="G27" s="141">
        <f t="shared" si="5"/>
        <v>6289</v>
      </c>
      <c r="H27" s="141">
        <f t="shared" si="5"/>
        <v>6289</v>
      </c>
      <c r="I27" s="141">
        <f t="shared" si="5"/>
        <v>6289</v>
      </c>
      <c r="J27" s="141">
        <f t="shared" si="5"/>
        <v>6289</v>
      </c>
      <c r="K27" s="141">
        <f t="shared" si="5"/>
        <v>7542</v>
      </c>
      <c r="L27" s="141">
        <f t="shared" si="5"/>
        <v>7385</v>
      </c>
      <c r="M27" s="141">
        <f t="shared" si="5"/>
        <v>5663</v>
      </c>
      <c r="N27" s="141">
        <f t="shared" si="5"/>
        <v>6289</v>
      </c>
      <c r="O27" s="141">
        <f t="shared" si="5"/>
        <v>6289</v>
      </c>
      <c r="P27" s="141">
        <f t="shared" si="5"/>
        <v>6289</v>
      </c>
      <c r="Q27" s="141">
        <f t="shared" si="5"/>
        <v>6289</v>
      </c>
      <c r="R27" s="141">
        <f t="shared" si="5"/>
        <v>6289</v>
      </c>
      <c r="S27" s="141">
        <f t="shared" si="5"/>
        <v>6289</v>
      </c>
      <c r="T27" s="141">
        <f t="shared" si="5"/>
        <v>6289</v>
      </c>
      <c r="U27" s="141">
        <f t="shared" si="5"/>
        <v>6289</v>
      </c>
      <c r="V27" s="141">
        <f t="shared" si="5"/>
        <v>6289</v>
      </c>
      <c r="W27" s="141">
        <f t="shared" si="5"/>
        <v>5506</v>
      </c>
      <c r="X27" s="141">
        <f t="shared" si="5"/>
        <v>5506</v>
      </c>
      <c r="Y27" s="141">
        <f t="shared" si="5"/>
        <v>6289</v>
      </c>
      <c r="Z27" s="141">
        <f t="shared" si="5"/>
        <v>5506</v>
      </c>
      <c r="AA27" s="141">
        <f t="shared" si="5"/>
        <v>5506</v>
      </c>
      <c r="AB27" s="141">
        <f t="shared" si="5"/>
        <v>7072</v>
      </c>
      <c r="AC27" s="141">
        <f t="shared" si="5"/>
        <v>5506</v>
      </c>
      <c r="AD27" s="141">
        <f t="shared" si="5"/>
        <v>5506</v>
      </c>
      <c r="AE27" s="141">
        <f t="shared" si="5"/>
        <v>5506</v>
      </c>
      <c r="AF27" s="141">
        <f t="shared" si="5"/>
        <v>5663</v>
      </c>
      <c r="AG27" s="141">
        <f t="shared" si="5"/>
        <v>5506</v>
      </c>
      <c r="AH27" s="141">
        <f t="shared" si="5"/>
        <v>5663</v>
      </c>
      <c r="AI27" s="141">
        <f t="shared" si="5"/>
        <v>5506</v>
      </c>
      <c r="AJ27" s="141">
        <f t="shared" si="5"/>
        <v>5663</v>
      </c>
      <c r="AK27" s="141">
        <f t="shared" si="5"/>
        <v>5506</v>
      </c>
      <c r="AL27" s="141">
        <f t="shared" si="5"/>
        <v>5506</v>
      </c>
      <c r="AM27" s="141">
        <f t="shared" si="5"/>
        <v>5193</v>
      </c>
      <c r="AN27" s="141">
        <f t="shared" si="5"/>
        <v>4253</v>
      </c>
      <c r="AO27" s="141">
        <f t="shared" si="5"/>
        <v>4410</v>
      </c>
      <c r="AP27" s="141">
        <f t="shared" si="5"/>
        <v>4253</v>
      </c>
      <c r="AQ27" s="141">
        <f t="shared" si="5"/>
        <v>4410</v>
      </c>
      <c r="AR27" s="141">
        <f t="shared" si="5"/>
        <v>4253</v>
      </c>
      <c r="AS27" s="141">
        <f t="shared" si="5"/>
        <v>4410</v>
      </c>
      <c r="AT27" s="141">
        <f t="shared" si="5"/>
        <v>4253</v>
      </c>
      <c r="AU27" s="141">
        <f t="shared" si="5"/>
        <v>4410</v>
      </c>
      <c r="AV27" s="141">
        <f t="shared" si="5"/>
        <v>4253</v>
      </c>
      <c r="AW27" s="141">
        <f t="shared" si="5"/>
        <v>4253</v>
      </c>
      <c r="AX27" s="141">
        <f t="shared" si="5"/>
        <v>4410</v>
      </c>
      <c r="AY27" s="141">
        <f t="shared" si="5"/>
        <v>5506</v>
      </c>
      <c r="AZ27" s="141">
        <f t="shared" si="5"/>
        <v>5663</v>
      </c>
      <c r="BA27" s="141">
        <f t="shared" si="5"/>
        <v>5506</v>
      </c>
    </row>
    <row r="28" spans="1:53" ht="11.45" customHeight="1" x14ac:dyDescent="0.2">
      <c r="A28" s="3">
        <v>2</v>
      </c>
      <c r="B28" s="141">
        <f t="shared" ref="B28" si="6">ROUND(B9*0.87,)+25</f>
        <v>10047</v>
      </c>
      <c r="C28" s="141">
        <f t="shared" ref="C28:BA28" si="7">ROUND(C9*0.87,)+25</f>
        <v>7072</v>
      </c>
      <c r="D28" s="141">
        <f t="shared" si="7"/>
        <v>7072</v>
      </c>
      <c r="E28" s="141">
        <f t="shared" si="7"/>
        <v>6759</v>
      </c>
      <c r="F28" s="141">
        <f t="shared" si="7"/>
        <v>7385</v>
      </c>
      <c r="G28" s="141">
        <f t="shared" si="7"/>
        <v>7385</v>
      </c>
      <c r="H28" s="141">
        <f t="shared" si="7"/>
        <v>7385</v>
      </c>
      <c r="I28" s="141">
        <f t="shared" si="7"/>
        <v>7385</v>
      </c>
      <c r="J28" s="141">
        <f t="shared" si="7"/>
        <v>7385</v>
      </c>
      <c r="K28" s="141">
        <f t="shared" si="7"/>
        <v>8638</v>
      </c>
      <c r="L28" s="141">
        <f t="shared" si="7"/>
        <v>8481</v>
      </c>
      <c r="M28" s="141">
        <f t="shared" si="7"/>
        <v>6759</v>
      </c>
      <c r="N28" s="141">
        <f t="shared" si="7"/>
        <v>7385</v>
      </c>
      <c r="O28" s="141">
        <f t="shared" si="7"/>
        <v>7385</v>
      </c>
      <c r="P28" s="141">
        <f t="shared" si="7"/>
        <v>7385</v>
      </c>
      <c r="Q28" s="141">
        <f t="shared" si="7"/>
        <v>7385</v>
      </c>
      <c r="R28" s="141">
        <f t="shared" si="7"/>
        <v>7385</v>
      </c>
      <c r="S28" s="141">
        <f t="shared" si="7"/>
        <v>7385</v>
      </c>
      <c r="T28" s="141">
        <f t="shared" si="7"/>
        <v>7385</v>
      </c>
      <c r="U28" s="141">
        <f t="shared" si="7"/>
        <v>7385</v>
      </c>
      <c r="V28" s="141">
        <f t="shared" si="7"/>
        <v>7385</v>
      </c>
      <c r="W28" s="141">
        <f t="shared" si="7"/>
        <v>6602</v>
      </c>
      <c r="X28" s="141">
        <f t="shared" si="7"/>
        <v>6602</v>
      </c>
      <c r="Y28" s="141">
        <f t="shared" si="7"/>
        <v>7385</v>
      </c>
      <c r="Z28" s="141">
        <f t="shared" si="7"/>
        <v>6602</v>
      </c>
      <c r="AA28" s="141">
        <f t="shared" si="7"/>
        <v>6602</v>
      </c>
      <c r="AB28" s="141">
        <f t="shared" si="7"/>
        <v>8168</v>
      </c>
      <c r="AC28" s="141">
        <f t="shared" si="7"/>
        <v>6602</v>
      </c>
      <c r="AD28" s="141">
        <f t="shared" si="7"/>
        <v>6602</v>
      </c>
      <c r="AE28" s="141">
        <f t="shared" si="7"/>
        <v>6602</v>
      </c>
      <c r="AF28" s="141">
        <f t="shared" si="7"/>
        <v>6759</v>
      </c>
      <c r="AG28" s="141">
        <f t="shared" si="7"/>
        <v>6602</v>
      </c>
      <c r="AH28" s="141">
        <f t="shared" si="7"/>
        <v>6759</v>
      </c>
      <c r="AI28" s="141">
        <f t="shared" si="7"/>
        <v>6602</v>
      </c>
      <c r="AJ28" s="141">
        <f t="shared" si="7"/>
        <v>6759</v>
      </c>
      <c r="AK28" s="141">
        <f t="shared" si="7"/>
        <v>6602</v>
      </c>
      <c r="AL28" s="141">
        <f t="shared" si="7"/>
        <v>6602</v>
      </c>
      <c r="AM28" s="141">
        <f t="shared" si="7"/>
        <v>6289</v>
      </c>
      <c r="AN28" s="141">
        <f t="shared" si="7"/>
        <v>5349</v>
      </c>
      <c r="AO28" s="141">
        <f t="shared" si="7"/>
        <v>5506</v>
      </c>
      <c r="AP28" s="141">
        <f t="shared" si="7"/>
        <v>5349</v>
      </c>
      <c r="AQ28" s="141">
        <f t="shared" si="7"/>
        <v>5506</v>
      </c>
      <c r="AR28" s="141">
        <f t="shared" si="7"/>
        <v>5349</v>
      </c>
      <c r="AS28" s="141">
        <f t="shared" si="7"/>
        <v>5506</v>
      </c>
      <c r="AT28" s="141">
        <f t="shared" si="7"/>
        <v>5349</v>
      </c>
      <c r="AU28" s="141">
        <f t="shared" si="7"/>
        <v>5506</v>
      </c>
      <c r="AV28" s="141">
        <f t="shared" si="7"/>
        <v>5349</v>
      </c>
      <c r="AW28" s="141">
        <f t="shared" si="7"/>
        <v>5349</v>
      </c>
      <c r="AX28" s="141">
        <f t="shared" si="7"/>
        <v>5506</v>
      </c>
      <c r="AY28" s="141">
        <f t="shared" si="7"/>
        <v>6602</v>
      </c>
      <c r="AZ28" s="141">
        <f t="shared" si="7"/>
        <v>6759</v>
      </c>
      <c r="BA28" s="141">
        <f t="shared" si="7"/>
        <v>6602</v>
      </c>
    </row>
    <row r="29" spans="1:53"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3">
        <v>1</v>
      </c>
      <c r="B30" s="141">
        <f t="shared" ref="B30" si="8">ROUND(B11*0.87,)+25</f>
        <v>10126</v>
      </c>
      <c r="C30" s="141">
        <f t="shared" ref="C30:BA30" si="9">ROUND(C11*0.87,)+25</f>
        <v>7150</v>
      </c>
      <c r="D30" s="141">
        <f t="shared" si="9"/>
        <v>7150</v>
      </c>
      <c r="E30" s="141">
        <f t="shared" si="9"/>
        <v>6837</v>
      </c>
      <c r="F30" s="141">
        <f t="shared" si="9"/>
        <v>7464</v>
      </c>
      <c r="G30" s="141">
        <f t="shared" si="9"/>
        <v>7464</v>
      </c>
      <c r="H30" s="141">
        <f t="shared" si="9"/>
        <v>7464</v>
      </c>
      <c r="I30" s="141">
        <f t="shared" si="9"/>
        <v>7464</v>
      </c>
      <c r="J30" s="141">
        <f t="shared" si="9"/>
        <v>7464</v>
      </c>
      <c r="K30" s="141">
        <f t="shared" si="9"/>
        <v>8716</v>
      </c>
      <c r="L30" s="141">
        <f t="shared" si="9"/>
        <v>8560</v>
      </c>
      <c r="M30" s="141">
        <f t="shared" si="9"/>
        <v>6837</v>
      </c>
      <c r="N30" s="141">
        <f t="shared" si="9"/>
        <v>7464</v>
      </c>
      <c r="O30" s="141">
        <f t="shared" si="9"/>
        <v>7464</v>
      </c>
      <c r="P30" s="141">
        <f t="shared" si="9"/>
        <v>7464</v>
      </c>
      <c r="Q30" s="141">
        <f t="shared" si="9"/>
        <v>7464</v>
      </c>
      <c r="R30" s="141">
        <f t="shared" si="9"/>
        <v>7464</v>
      </c>
      <c r="S30" s="141">
        <f t="shared" si="9"/>
        <v>7464</v>
      </c>
      <c r="T30" s="141">
        <f t="shared" si="9"/>
        <v>7464</v>
      </c>
      <c r="U30" s="141">
        <f t="shared" si="9"/>
        <v>7464</v>
      </c>
      <c r="V30" s="141">
        <f t="shared" si="9"/>
        <v>7464</v>
      </c>
      <c r="W30" s="141">
        <f t="shared" si="9"/>
        <v>6681</v>
      </c>
      <c r="X30" s="141">
        <f t="shared" si="9"/>
        <v>6681</v>
      </c>
      <c r="Y30" s="141">
        <f t="shared" si="9"/>
        <v>7464</v>
      </c>
      <c r="Z30" s="141">
        <f t="shared" si="9"/>
        <v>6681</v>
      </c>
      <c r="AA30" s="141">
        <f t="shared" si="9"/>
        <v>6681</v>
      </c>
      <c r="AB30" s="141">
        <f t="shared" si="9"/>
        <v>8247</v>
      </c>
      <c r="AC30" s="141">
        <f t="shared" si="9"/>
        <v>6681</v>
      </c>
      <c r="AD30" s="141">
        <f t="shared" si="9"/>
        <v>6681</v>
      </c>
      <c r="AE30" s="141">
        <f t="shared" si="9"/>
        <v>6681</v>
      </c>
      <c r="AF30" s="141">
        <f t="shared" si="9"/>
        <v>6837</v>
      </c>
      <c r="AG30" s="141">
        <f t="shared" si="9"/>
        <v>6681</v>
      </c>
      <c r="AH30" s="141">
        <f t="shared" si="9"/>
        <v>6837</v>
      </c>
      <c r="AI30" s="141">
        <f t="shared" si="9"/>
        <v>6681</v>
      </c>
      <c r="AJ30" s="141">
        <f t="shared" si="9"/>
        <v>6837</v>
      </c>
      <c r="AK30" s="141">
        <f t="shared" si="9"/>
        <v>6681</v>
      </c>
      <c r="AL30" s="141">
        <f t="shared" si="9"/>
        <v>6681</v>
      </c>
      <c r="AM30" s="141">
        <f t="shared" si="9"/>
        <v>6367</v>
      </c>
      <c r="AN30" s="141">
        <f t="shared" si="9"/>
        <v>5428</v>
      </c>
      <c r="AO30" s="141">
        <f t="shared" si="9"/>
        <v>5584</v>
      </c>
      <c r="AP30" s="141">
        <f t="shared" si="9"/>
        <v>5428</v>
      </c>
      <c r="AQ30" s="141">
        <f t="shared" si="9"/>
        <v>5584</v>
      </c>
      <c r="AR30" s="141">
        <f t="shared" si="9"/>
        <v>5428</v>
      </c>
      <c r="AS30" s="141">
        <f t="shared" si="9"/>
        <v>5584</v>
      </c>
      <c r="AT30" s="141">
        <f t="shared" si="9"/>
        <v>5428</v>
      </c>
      <c r="AU30" s="141">
        <f t="shared" si="9"/>
        <v>5584</v>
      </c>
      <c r="AV30" s="141">
        <f t="shared" si="9"/>
        <v>5428</v>
      </c>
      <c r="AW30" s="141">
        <f t="shared" si="9"/>
        <v>5428</v>
      </c>
      <c r="AX30" s="141">
        <f t="shared" si="9"/>
        <v>5584</v>
      </c>
      <c r="AY30" s="141">
        <f t="shared" si="9"/>
        <v>6681</v>
      </c>
      <c r="AZ30" s="141">
        <f t="shared" si="9"/>
        <v>6837</v>
      </c>
      <c r="BA30" s="141">
        <f t="shared" si="9"/>
        <v>6681</v>
      </c>
    </row>
    <row r="31" spans="1:53" ht="11.45" customHeight="1" x14ac:dyDescent="0.2">
      <c r="A31" s="3">
        <v>2</v>
      </c>
      <c r="B31" s="141">
        <f t="shared" ref="B31" si="10">ROUND(B12*0.87,)+25</f>
        <v>11222</v>
      </c>
      <c r="C31" s="141">
        <f t="shared" ref="C31:BA31" si="11">ROUND(C12*0.87,)+25</f>
        <v>8247</v>
      </c>
      <c r="D31" s="141">
        <f t="shared" si="11"/>
        <v>8247</v>
      </c>
      <c r="E31" s="141">
        <f t="shared" si="11"/>
        <v>7933</v>
      </c>
      <c r="F31" s="141">
        <f t="shared" si="11"/>
        <v>8560</v>
      </c>
      <c r="G31" s="141">
        <f t="shared" si="11"/>
        <v>8560</v>
      </c>
      <c r="H31" s="141">
        <f t="shared" si="11"/>
        <v>8560</v>
      </c>
      <c r="I31" s="141">
        <f t="shared" si="11"/>
        <v>8560</v>
      </c>
      <c r="J31" s="141">
        <f t="shared" si="11"/>
        <v>8560</v>
      </c>
      <c r="K31" s="141">
        <f t="shared" si="11"/>
        <v>9813</v>
      </c>
      <c r="L31" s="141">
        <f t="shared" si="11"/>
        <v>9656</v>
      </c>
      <c r="M31" s="141">
        <f t="shared" si="11"/>
        <v>7933</v>
      </c>
      <c r="N31" s="141">
        <f t="shared" si="11"/>
        <v>8560</v>
      </c>
      <c r="O31" s="141">
        <f t="shared" si="11"/>
        <v>8560</v>
      </c>
      <c r="P31" s="141">
        <f t="shared" si="11"/>
        <v>8560</v>
      </c>
      <c r="Q31" s="141">
        <f t="shared" si="11"/>
        <v>8560</v>
      </c>
      <c r="R31" s="141">
        <f t="shared" si="11"/>
        <v>8560</v>
      </c>
      <c r="S31" s="141">
        <f t="shared" si="11"/>
        <v>8560</v>
      </c>
      <c r="T31" s="141">
        <f t="shared" si="11"/>
        <v>8560</v>
      </c>
      <c r="U31" s="141">
        <f t="shared" si="11"/>
        <v>8560</v>
      </c>
      <c r="V31" s="141">
        <f t="shared" si="11"/>
        <v>8560</v>
      </c>
      <c r="W31" s="141">
        <f t="shared" si="11"/>
        <v>7777</v>
      </c>
      <c r="X31" s="141">
        <f t="shared" si="11"/>
        <v>7777</v>
      </c>
      <c r="Y31" s="141">
        <f t="shared" si="11"/>
        <v>8560</v>
      </c>
      <c r="Z31" s="141">
        <f t="shared" si="11"/>
        <v>7777</v>
      </c>
      <c r="AA31" s="141">
        <f t="shared" si="11"/>
        <v>7777</v>
      </c>
      <c r="AB31" s="141">
        <f t="shared" si="11"/>
        <v>9343</v>
      </c>
      <c r="AC31" s="141">
        <f t="shared" si="11"/>
        <v>7777</v>
      </c>
      <c r="AD31" s="141">
        <f t="shared" si="11"/>
        <v>7777</v>
      </c>
      <c r="AE31" s="141">
        <f t="shared" si="11"/>
        <v>7777</v>
      </c>
      <c r="AF31" s="141">
        <f t="shared" si="11"/>
        <v>7933</v>
      </c>
      <c r="AG31" s="141">
        <f t="shared" si="11"/>
        <v>7777</v>
      </c>
      <c r="AH31" s="141">
        <f t="shared" si="11"/>
        <v>7933</v>
      </c>
      <c r="AI31" s="141">
        <f t="shared" si="11"/>
        <v>7777</v>
      </c>
      <c r="AJ31" s="141">
        <f t="shared" si="11"/>
        <v>7933</v>
      </c>
      <c r="AK31" s="141">
        <f t="shared" si="11"/>
        <v>7777</v>
      </c>
      <c r="AL31" s="141">
        <f t="shared" si="11"/>
        <v>7777</v>
      </c>
      <c r="AM31" s="141">
        <f t="shared" si="11"/>
        <v>7464</v>
      </c>
      <c r="AN31" s="141">
        <f t="shared" si="11"/>
        <v>6524</v>
      </c>
      <c r="AO31" s="141">
        <f t="shared" si="11"/>
        <v>6681</v>
      </c>
      <c r="AP31" s="141">
        <f t="shared" si="11"/>
        <v>6524</v>
      </c>
      <c r="AQ31" s="141">
        <f t="shared" si="11"/>
        <v>6681</v>
      </c>
      <c r="AR31" s="141">
        <f t="shared" si="11"/>
        <v>6524</v>
      </c>
      <c r="AS31" s="141">
        <f t="shared" si="11"/>
        <v>6681</v>
      </c>
      <c r="AT31" s="141">
        <f t="shared" si="11"/>
        <v>6524</v>
      </c>
      <c r="AU31" s="141">
        <f t="shared" si="11"/>
        <v>6681</v>
      </c>
      <c r="AV31" s="141">
        <f t="shared" si="11"/>
        <v>6524</v>
      </c>
      <c r="AW31" s="141">
        <f t="shared" si="11"/>
        <v>6524</v>
      </c>
      <c r="AX31" s="141">
        <f t="shared" si="11"/>
        <v>6681</v>
      </c>
      <c r="AY31" s="141">
        <f t="shared" si="11"/>
        <v>7777</v>
      </c>
      <c r="AZ31" s="141">
        <f t="shared" si="11"/>
        <v>7933</v>
      </c>
      <c r="BA31" s="141">
        <f t="shared" si="11"/>
        <v>7777</v>
      </c>
    </row>
    <row r="32" spans="1:53"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3">
        <v>1</v>
      </c>
      <c r="B33" s="141">
        <f t="shared" ref="B33" si="12">ROUND(B14*0.87,)+25</f>
        <v>11692</v>
      </c>
      <c r="C33" s="141">
        <f t="shared" ref="C33:BA33" si="13">ROUND(C14*0.87,)+25</f>
        <v>8716</v>
      </c>
      <c r="D33" s="141">
        <f t="shared" si="13"/>
        <v>8716</v>
      </c>
      <c r="E33" s="141">
        <f t="shared" si="13"/>
        <v>8403</v>
      </c>
      <c r="F33" s="141">
        <f t="shared" si="13"/>
        <v>9030</v>
      </c>
      <c r="G33" s="141">
        <f t="shared" si="13"/>
        <v>9030</v>
      </c>
      <c r="H33" s="141">
        <f t="shared" si="13"/>
        <v>9030</v>
      </c>
      <c r="I33" s="141">
        <f t="shared" si="13"/>
        <v>9030</v>
      </c>
      <c r="J33" s="141">
        <f t="shared" si="13"/>
        <v>9030</v>
      </c>
      <c r="K33" s="141">
        <f t="shared" si="13"/>
        <v>10282</v>
      </c>
      <c r="L33" s="141">
        <f t="shared" si="13"/>
        <v>10126</v>
      </c>
      <c r="M33" s="141">
        <f t="shared" si="13"/>
        <v>8403</v>
      </c>
      <c r="N33" s="141">
        <f t="shared" si="13"/>
        <v>9030</v>
      </c>
      <c r="O33" s="141">
        <f t="shared" si="13"/>
        <v>9030</v>
      </c>
      <c r="P33" s="141">
        <f t="shared" si="13"/>
        <v>9030</v>
      </c>
      <c r="Q33" s="141">
        <f t="shared" si="13"/>
        <v>9030</v>
      </c>
      <c r="R33" s="141">
        <f t="shared" si="13"/>
        <v>9030</v>
      </c>
      <c r="S33" s="141">
        <f t="shared" si="13"/>
        <v>9030</v>
      </c>
      <c r="T33" s="141">
        <f t="shared" si="13"/>
        <v>9030</v>
      </c>
      <c r="U33" s="141">
        <f t="shared" si="13"/>
        <v>9030</v>
      </c>
      <c r="V33" s="141">
        <f t="shared" si="13"/>
        <v>9030</v>
      </c>
      <c r="W33" s="141">
        <f t="shared" si="13"/>
        <v>8247</v>
      </c>
      <c r="X33" s="141">
        <f t="shared" si="13"/>
        <v>8247</v>
      </c>
      <c r="Y33" s="141">
        <f t="shared" si="13"/>
        <v>9030</v>
      </c>
      <c r="Z33" s="141">
        <f t="shared" si="13"/>
        <v>8247</v>
      </c>
      <c r="AA33" s="141">
        <f t="shared" si="13"/>
        <v>8247</v>
      </c>
      <c r="AB33" s="141">
        <f t="shared" si="13"/>
        <v>9813</v>
      </c>
      <c r="AC33" s="141">
        <f t="shared" si="13"/>
        <v>8247</v>
      </c>
      <c r="AD33" s="141">
        <f t="shared" si="13"/>
        <v>8247</v>
      </c>
      <c r="AE33" s="141">
        <f t="shared" si="13"/>
        <v>8247</v>
      </c>
      <c r="AF33" s="141">
        <f t="shared" si="13"/>
        <v>8403</v>
      </c>
      <c r="AG33" s="141">
        <f t="shared" si="13"/>
        <v>8247</v>
      </c>
      <c r="AH33" s="141">
        <f t="shared" si="13"/>
        <v>8403</v>
      </c>
      <c r="AI33" s="141">
        <f t="shared" si="13"/>
        <v>8247</v>
      </c>
      <c r="AJ33" s="141">
        <f t="shared" si="13"/>
        <v>8403</v>
      </c>
      <c r="AK33" s="141">
        <f t="shared" si="13"/>
        <v>8247</v>
      </c>
      <c r="AL33" s="141">
        <f t="shared" si="13"/>
        <v>8247</v>
      </c>
      <c r="AM33" s="141">
        <f t="shared" si="13"/>
        <v>7933</v>
      </c>
      <c r="AN33" s="141">
        <f t="shared" si="13"/>
        <v>6994</v>
      </c>
      <c r="AO33" s="141">
        <f t="shared" si="13"/>
        <v>7150</v>
      </c>
      <c r="AP33" s="141">
        <f t="shared" si="13"/>
        <v>6994</v>
      </c>
      <c r="AQ33" s="141">
        <f t="shared" si="13"/>
        <v>7150</v>
      </c>
      <c r="AR33" s="141">
        <f t="shared" si="13"/>
        <v>6994</v>
      </c>
      <c r="AS33" s="141">
        <f t="shared" si="13"/>
        <v>7150</v>
      </c>
      <c r="AT33" s="141">
        <f t="shared" si="13"/>
        <v>6994</v>
      </c>
      <c r="AU33" s="141">
        <f t="shared" si="13"/>
        <v>7150</v>
      </c>
      <c r="AV33" s="141">
        <f t="shared" si="13"/>
        <v>6994</v>
      </c>
      <c r="AW33" s="141">
        <f t="shared" si="13"/>
        <v>6994</v>
      </c>
      <c r="AX33" s="141">
        <f t="shared" si="13"/>
        <v>7150</v>
      </c>
      <c r="AY33" s="141">
        <f t="shared" si="13"/>
        <v>8247</v>
      </c>
      <c r="AZ33" s="141">
        <f t="shared" si="13"/>
        <v>8403</v>
      </c>
      <c r="BA33" s="141">
        <f t="shared" si="13"/>
        <v>8247</v>
      </c>
    </row>
    <row r="34" spans="1:53" ht="11.45" customHeight="1" x14ac:dyDescent="0.2">
      <c r="A34" s="3">
        <v>2</v>
      </c>
      <c r="B34" s="141">
        <f t="shared" ref="B34" si="14">ROUND(B15*0.87,)+25</f>
        <v>12788</v>
      </c>
      <c r="C34" s="141">
        <f t="shared" ref="C34:BA34" si="15">ROUND(C15*0.87,)+25</f>
        <v>9813</v>
      </c>
      <c r="D34" s="141">
        <f t="shared" si="15"/>
        <v>9813</v>
      </c>
      <c r="E34" s="141">
        <f t="shared" si="15"/>
        <v>9499</v>
      </c>
      <c r="F34" s="141">
        <f t="shared" si="15"/>
        <v>10126</v>
      </c>
      <c r="G34" s="141">
        <f t="shared" si="15"/>
        <v>10126</v>
      </c>
      <c r="H34" s="141">
        <f t="shared" si="15"/>
        <v>10126</v>
      </c>
      <c r="I34" s="141">
        <f t="shared" si="15"/>
        <v>10126</v>
      </c>
      <c r="J34" s="141">
        <f t="shared" si="15"/>
        <v>10126</v>
      </c>
      <c r="K34" s="141">
        <f t="shared" si="15"/>
        <v>11379</v>
      </c>
      <c r="L34" s="141">
        <f t="shared" si="15"/>
        <v>11222</v>
      </c>
      <c r="M34" s="141">
        <f t="shared" si="15"/>
        <v>9499</v>
      </c>
      <c r="N34" s="141">
        <f t="shared" si="15"/>
        <v>10126</v>
      </c>
      <c r="O34" s="141">
        <f t="shared" si="15"/>
        <v>10126</v>
      </c>
      <c r="P34" s="141">
        <f t="shared" si="15"/>
        <v>10126</v>
      </c>
      <c r="Q34" s="141">
        <f t="shared" si="15"/>
        <v>10126</v>
      </c>
      <c r="R34" s="141">
        <f t="shared" si="15"/>
        <v>10126</v>
      </c>
      <c r="S34" s="141">
        <f t="shared" si="15"/>
        <v>10126</v>
      </c>
      <c r="T34" s="141">
        <f t="shared" si="15"/>
        <v>10126</v>
      </c>
      <c r="U34" s="141">
        <f t="shared" si="15"/>
        <v>10126</v>
      </c>
      <c r="V34" s="141">
        <f t="shared" si="15"/>
        <v>10126</v>
      </c>
      <c r="W34" s="141">
        <f t="shared" si="15"/>
        <v>9343</v>
      </c>
      <c r="X34" s="141">
        <f t="shared" si="15"/>
        <v>9343</v>
      </c>
      <c r="Y34" s="141">
        <f t="shared" si="15"/>
        <v>10126</v>
      </c>
      <c r="Z34" s="141">
        <f t="shared" si="15"/>
        <v>9343</v>
      </c>
      <c r="AA34" s="141">
        <f t="shared" si="15"/>
        <v>9343</v>
      </c>
      <c r="AB34" s="141">
        <f t="shared" si="15"/>
        <v>10909</v>
      </c>
      <c r="AC34" s="141">
        <f t="shared" si="15"/>
        <v>9343</v>
      </c>
      <c r="AD34" s="141">
        <f t="shared" si="15"/>
        <v>9343</v>
      </c>
      <c r="AE34" s="141">
        <f t="shared" si="15"/>
        <v>9343</v>
      </c>
      <c r="AF34" s="141">
        <f t="shared" si="15"/>
        <v>9499</v>
      </c>
      <c r="AG34" s="141">
        <f t="shared" si="15"/>
        <v>9343</v>
      </c>
      <c r="AH34" s="141">
        <f t="shared" si="15"/>
        <v>9499</v>
      </c>
      <c r="AI34" s="141">
        <f t="shared" si="15"/>
        <v>9343</v>
      </c>
      <c r="AJ34" s="141">
        <f t="shared" si="15"/>
        <v>9499</v>
      </c>
      <c r="AK34" s="141">
        <f t="shared" si="15"/>
        <v>9343</v>
      </c>
      <c r="AL34" s="141">
        <f t="shared" si="15"/>
        <v>9343</v>
      </c>
      <c r="AM34" s="141">
        <f t="shared" si="15"/>
        <v>9030</v>
      </c>
      <c r="AN34" s="141">
        <f t="shared" si="15"/>
        <v>8090</v>
      </c>
      <c r="AO34" s="141">
        <f t="shared" si="15"/>
        <v>8247</v>
      </c>
      <c r="AP34" s="141">
        <f t="shared" si="15"/>
        <v>8090</v>
      </c>
      <c r="AQ34" s="141">
        <f t="shared" si="15"/>
        <v>8247</v>
      </c>
      <c r="AR34" s="141">
        <f t="shared" si="15"/>
        <v>8090</v>
      </c>
      <c r="AS34" s="141">
        <f t="shared" si="15"/>
        <v>8247</v>
      </c>
      <c r="AT34" s="141">
        <f t="shared" si="15"/>
        <v>8090</v>
      </c>
      <c r="AU34" s="141">
        <f t="shared" si="15"/>
        <v>8247</v>
      </c>
      <c r="AV34" s="141">
        <f t="shared" si="15"/>
        <v>8090</v>
      </c>
      <c r="AW34" s="141">
        <f t="shared" si="15"/>
        <v>8090</v>
      </c>
      <c r="AX34" s="141">
        <f t="shared" si="15"/>
        <v>8247</v>
      </c>
      <c r="AY34" s="141">
        <f t="shared" si="15"/>
        <v>9343</v>
      </c>
      <c r="AZ34" s="141">
        <f t="shared" si="15"/>
        <v>9499</v>
      </c>
      <c r="BA34" s="141">
        <f t="shared" si="15"/>
        <v>9343</v>
      </c>
    </row>
    <row r="35" spans="1:53"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3">
        <v>1</v>
      </c>
      <c r="B36" s="141">
        <f t="shared" ref="B36" si="16">ROUND(B17*0.87,)+25</f>
        <v>12475</v>
      </c>
      <c r="C36" s="141">
        <f t="shared" ref="C36:BA36" si="17">ROUND(C17*0.87,)+25</f>
        <v>9499</v>
      </c>
      <c r="D36" s="141">
        <f t="shared" si="17"/>
        <v>9499</v>
      </c>
      <c r="E36" s="141">
        <f t="shared" si="17"/>
        <v>9186</v>
      </c>
      <c r="F36" s="141">
        <f t="shared" si="17"/>
        <v>9813</v>
      </c>
      <c r="G36" s="141">
        <f t="shared" si="17"/>
        <v>9813</v>
      </c>
      <c r="H36" s="141">
        <f t="shared" si="17"/>
        <v>9813</v>
      </c>
      <c r="I36" s="141">
        <f t="shared" si="17"/>
        <v>9813</v>
      </c>
      <c r="J36" s="141">
        <f t="shared" si="17"/>
        <v>9813</v>
      </c>
      <c r="K36" s="141">
        <f t="shared" si="17"/>
        <v>11065</v>
      </c>
      <c r="L36" s="141">
        <f t="shared" si="17"/>
        <v>10909</v>
      </c>
      <c r="M36" s="141">
        <f t="shared" si="17"/>
        <v>9186</v>
      </c>
      <c r="N36" s="141">
        <f t="shared" si="17"/>
        <v>9813</v>
      </c>
      <c r="O36" s="141">
        <f t="shared" si="17"/>
        <v>9813</v>
      </c>
      <c r="P36" s="141">
        <f t="shared" si="17"/>
        <v>9813</v>
      </c>
      <c r="Q36" s="141">
        <f t="shared" si="17"/>
        <v>9813</v>
      </c>
      <c r="R36" s="141">
        <f t="shared" si="17"/>
        <v>9813</v>
      </c>
      <c r="S36" s="141">
        <f t="shared" si="17"/>
        <v>9813</v>
      </c>
      <c r="T36" s="141">
        <f t="shared" si="17"/>
        <v>9813</v>
      </c>
      <c r="U36" s="141">
        <f t="shared" si="17"/>
        <v>9813</v>
      </c>
      <c r="V36" s="141">
        <f t="shared" si="17"/>
        <v>9813</v>
      </c>
      <c r="W36" s="141">
        <f t="shared" si="17"/>
        <v>9030</v>
      </c>
      <c r="X36" s="141">
        <f t="shared" si="17"/>
        <v>9030</v>
      </c>
      <c r="Y36" s="141">
        <f t="shared" si="17"/>
        <v>9813</v>
      </c>
      <c r="Z36" s="141">
        <f t="shared" si="17"/>
        <v>9030</v>
      </c>
      <c r="AA36" s="141">
        <f t="shared" si="17"/>
        <v>9030</v>
      </c>
      <c r="AB36" s="141">
        <f t="shared" si="17"/>
        <v>10596</v>
      </c>
      <c r="AC36" s="141">
        <f t="shared" si="17"/>
        <v>9030</v>
      </c>
      <c r="AD36" s="141">
        <f t="shared" si="17"/>
        <v>9030</v>
      </c>
      <c r="AE36" s="141">
        <f t="shared" si="17"/>
        <v>9030</v>
      </c>
      <c r="AF36" s="141">
        <f t="shared" si="17"/>
        <v>9186</v>
      </c>
      <c r="AG36" s="141">
        <f t="shared" si="17"/>
        <v>9030</v>
      </c>
      <c r="AH36" s="141">
        <f t="shared" si="17"/>
        <v>9186</v>
      </c>
      <c r="AI36" s="141">
        <f t="shared" si="17"/>
        <v>9030</v>
      </c>
      <c r="AJ36" s="141">
        <f t="shared" si="17"/>
        <v>9186</v>
      </c>
      <c r="AK36" s="141">
        <f t="shared" si="17"/>
        <v>9030</v>
      </c>
      <c r="AL36" s="141">
        <f t="shared" si="17"/>
        <v>9030</v>
      </c>
      <c r="AM36" s="141">
        <f t="shared" si="17"/>
        <v>8716</v>
      </c>
      <c r="AN36" s="141">
        <f t="shared" si="17"/>
        <v>7777</v>
      </c>
      <c r="AO36" s="141">
        <f t="shared" si="17"/>
        <v>7933</v>
      </c>
      <c r="AP36" s="141">
        <f t="shared" si="17"/>
        <v>7777</v>
      </c>
      <c r="AQ36" s="141">
        <f t="shared" si="17"/>
        <v>7933</v>
      </c>
      <c r="AR36" s="141">
        <f t="shared" si="17"/>
        <v>7777</v>
      </c>
      <c r="AS36" s="141">
        <f t="shared" si="17"/>
        <v>7933</v>
      </c>
      <c r="AT36" s="141">
        <f t="shared" si="17"/>
        <v>7777</v>
      </c>
      <c r="AU36" s="141">
        <f t="shared" si="17"/>
        <v>7933</v>
      </c>
      <c r="AV36" s="141">
        <f t="shared" si="17"/>
        <v>7777</v>
      </c>
      <c r="AW36" s="141">
        <f t="shared" si="17"/>
        <v>7777</v>
      </c>
      <c r="AX36" s="141">
        <f t="shared" si="17"/>
        <v>7933</v>
      </c>
      <c r="AY36" s="141">
        <f t="shared" si="17"/>
        <v>9030</v>
      </c>
      <c r="AZ36" s="141">
        <f t="shared" si="17"/>
        <v>9186</v>
      </c>
      <c r="BA36" s="141">
        <f t="shared" si="17"/>
        <v>9030</v>
      </c>
    </row>
    <row r="37" spans="1:53" ht="11.45" customHeight="1" x14ac:dyDescent="0.2">
      <c r="A37" s="3">
        <v>2</v>
      </c>
      <c r="B37" s="141">
        <f t="shared" ref="B37" si="18">ROUND(B18*0.87,)+25</f>
        <v>13571</v>
      </c>
      <c r="C37" s="141">
        <f t="shared" ref="C37:BA37" si="19">ROUND(C18*0.87,)+25</f>
        <v>10596</v>
      </c>
      <c r="D37" s="141">
        <f t="shared" si="19"/>
        <v>10596</v>
      </c>
      <c r="E37" s="141">
        <f t="shared" si="19"/>
        <v>10282</v>
      </c>
      <c r="F37" s="141">
        <f t="shared" si="19"/>
        <v>10909</v>
      </c>
      <c r="G37" s="141">
        <f t="shared" si="19"/>
        <v>10909</v>
      </c>
      <c r="H37" s="141">
        <f t="shared" si="19"/>
        <v>10909</v>
      </c>
      <c r="I37" s="141">
        <f t="shared" si="19"/>
        <v>10909</v>
      </c>
      <c r="J37" s="141">
        <f t="shared" si="19"/>
        <v>10909</v>
      </c>
      <c r="K37" s="141">
        <f t="shared" si="19"/>
        <v>12162</v>
      </c>
      <c r="L37" s="141">
        <f t="shared" si="19"/>
        <v>12005</v>
      </c>
      <c r="M37" s="141">
        <f t="shared" si="19"/>
        <v>10282</v>
      </c>
      <c r="N37" s="141">
        <f t="shared" si="19"/>
        <v>10909</v>
      </c>
      <c r="O37" s="141">
        <f t="shared" si="19"/>
        <v>10909</v>
      </c>
      <c r="P37" s="141">
        <f t="shared" si="19"/>
        <v>10909</v>
      </c>
      <c r="Q37" s="141">
        <f t="shared" si="19"/>
        <v>10909</v>
      </c>
      <c r="R37" s="141">
        <f t="shared" si="19"/>
        <v>10909</v>
      </c>
      <c r="S37" s="141">
        <f t="shared" si="19"/>
        <v>10909</v>
      </c>
      <c r="T37" s="141">
        <f t="shared" si="19"/>
        <v>10909</v>
      </c>
      <c r="U37" s="141">
        <f t="shared" si="19"/>
        <v>10909</v>
      </c>
      <c r="V37" s="141">
        <f t="shared" si="19"/>
        <v>10909</v>
      </c>
      <c r="W37" s="141">
        <f t="shared" si="19"/>
        <v>10126</v>
      </c>
      <c r="X37" s="141">
        <f t="shared" si="19"/>
        <v>10126</v>
      </c>
      <c r="Y37" s="141">
        <f t="shared" si="19"/>
        <v>10909</v>
      </c>
      <c r="Z37" s="141">
        <f t="shared" si="19"/>
        <v>10126</v>
      </c>
      <c r="AA37" s="141">
        <f t="shared" si="19"/>
        <v>10126</v>
      </c>
      <c r="AB37" s="141">
        <f t="shared" si="19"/>
        <v>11692</v>
      </c>
      <c r="AC37" s="141">
        <f t="shared" si="19"/>
        <v>10126</v>
      </c>
      <c r="AD37" s="141">
        <f t="shared" si="19"/>
        <v>10126</v>
      </c>
      <c r="AE37" s="141">
        <f t="shared" si="19"/>
        <v>10126</v>
      </c>
      <c r="AF37" s="141">
        <f t="shared" si="19"/>
        <v>10282</v>
      </c>
      <c r="AG37" s="141">
        <f t="shared" si="19"/>
        <v>10126</v>
      </c>
      <c r="AH37" s="141">
        <f t="shared" si="19"/>
        <v>10282</v>
      </c>
      <c r="AI37" s="141">
        <f t="shared" si="19"/>
        <v>10126</v>
      </c>
      <c r="AJ37" s="141">
        <f t="shared" si="19"/>
        <v>10282</v>
      </c>
      <c r="AK37" s="141">
        <f t="shared" si="19"/>
        <v>10126</v>
      </c>
      <c r="AL37" s="141">
        <f t="shared" si="19"/>
        <v>10126</v>
      </c>
      <c r="AM37" s="141">
        <f t="shared" si="19"/>
        <v>9813</v>
      </c>
      <c r="AN37" s="141">
        <f t="shared" si="19"/>
        <v>8873</v>
      </c>
      <c r="AO37" s="141">
        <f t="shared" si="19"/>
        <v>9030</v>
      </c>
      <c r="AP37" s="141">
        <f t="shared" si="19"/>
        <v>8873</v>
      </c>
      <c r="AQ37" s="141">
        <f t="shared" si="19"/>
        <v>9030</v>
      </c>
      <c r="AR37" s="141">
        <f t="shared" si="19"/>
        <v>8873</v>
      </c>
      <c r="AS37" s="141">
        <f t="shared" si="19"/>
        <v>9030</v>
      </c>
      <c r="AT37" s="141">
        <f t="shared" si="19"/>
        <v>8873</v>
      </c>
      <c r="AU37" s="141">
        <f t="shared" si="19"/>
        <v>9030</v>
      </c>
      <c r="AV37" s="141">
        <f t="shared" si="19"/>
        <v>8873</v>
      </c>
      <c r="AW37" s="141">
        <f t="shared" si="19"/>
        <v>8873</v>
      </c>
      <c r="AX37" s="141">
        <f t="shared" si="19"/>
        <v>9030</v>
      </c>
      <c r="AY37" s="141">
        <f t="shared" si="19"/>
        <v>10126</v>
      </c>
      <c r="AZ37" s="141">
        <f t="shared" si="19"/>
        <v>10282</v>
      </c>
      <c r="BA37" s="141">
        <f t="shared" si="19"/>
        <v>10126</v>
      </c>
    </row>
    <row r="38" spans="1:53"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3">
        <v>1</v>
      </c>
      <c r="B39" s="141">
        <f t="shared" ref="B39" si="20">ROUND(B20*0.87,)+25</f>
        <v>14511</v>
      </c>
      <c r="C39" s="141">
        <f t="shared" ref="C39:BA39" si="21">ROUND(C20*0.87,)+25</f>
        <v>10674</v>
      </c>
      <c r="D39" s="141">
        <f t="shared" si="21"/>
        <v>10674</v>
      </c>
      <c r="E39" s="141">
        <f t="shared" si="21"/>
        <v>10361</v>
      </c>
      <c r="F39" s="141">
        <f t="shared" si="21"/>
        <v>10987</v>
      </c>
      <c r="G39" s="141">
        <f t="shared" si="21"/>
        <v>10987</v>
      </c>
      <c r="H39" s="141">
        <f t="shared" si="21"/>
        <v>10987</v>
      </c>
      <c r="I39" s="141">
        <f t="shared" si="21"/>
        <v>10987</v>
      </c>
      <c r="J39" s="141">
        <f t="shared" si="21"/>
        <v>10987</v>
      </c>
      <c r="K39" s="141">
        <f t="shared" si="21"/>
        <v>12240</v>
      </c>
      <c r="L39" s="141">
        <f t="shared" si="21"/>
        <v>12083</v>
      </c>
      <c r="M39" s="141">
        <f t="shared" si="21"/>
        <v>10361</v>
      </c>
      <c r="N39" s="141">
        <f t="shared" si="21"/>
        <v>10987</v>
      </c>
      <c r="O39" s="141">
        <f t="shared" si="21"/>
        <v>10987</v>
      </c>
      <c r="P39" s="141">
        <f t="shared" si="21"/>
        <v>10987</v>
      </c>
      <c r="Q39" s="141">
        <f t="shared" si="21"/>
        <v>10987</v>
      </c>
      <c r="R39" s="141">
        <f t="shared" si="21"/>
        <v>10987</v>
      </c>
      <c r="S39" s="141">
        <f t="shared" si="21"/>
        <v>10987</v>
      </c>
      <c r="T39" s="141">
        <f t="shared" si="21"/>
        <v>10987</v>
      </c>
      <c r="U39" s="141">
        <f t="shared" si="21"/>
        <v>10987</v>
      </c>
      <c r="V39" s="141">
        <f t="shared" si="21"/>
        <v>10987</v>
      </c>
      <c r="W39" s="141">
        <f t="shared" si="21"/>
        <v>10204</v>
      </c>
      <c r="X39" s="141">
        <f t="shared" si="21"/>
        <v>10204</v>
      </c>
      <c r="Y39" s="141">
        <f t="shared" si="21"/>
        <v>10987</v>
      </c>
      <c r="Z39" s="141">
        <f t="shared" si="21"/>
        <v>10204</v>
      </c>
      <c r="AA39" s="141">
        <f t="shared" si="21"/>
        <v>10204</v>
      </c>
      <c r="AB39" s="141">
        <f t="shared" si="21"/>
        <v>11770</v>
      </c>
      <c r="AC39" s="141">
        <f t="shared" si="21"/>
        <v>10204</v>
      </c>
      <c r="AD39" s="141">
        <f t="shared" si="21"/>
        <v>10204</v>
      </c>
      <c r="AE39" s="141">
        <f t="shared" si="21"/>
        <v>10204</v>
      </c>
      <c r="AF39" s="141">
        <f t="shared" si="21"/>
        <v>10361</v>
      </c>
      <c r="AG39" s="141">
        <f t="shared" si="21"/>
        <v>10204</v>
      </c>
      <c r="AH39" s="141">
        <f t="shared" si="21"/>
        <v>10361</v>
      </c>
      <c r="AI39" s="141">
        <f t="shared" si="21"/>
        <v>10204</v>
      </c>
      <c r="AJ39" s="141">
        <f t="shared" si="21"/>
        <v>10361</v>
      </c>
      <c r="AK39" s="141">
        <f t="shared" si="21"/>
        <v>10204</v>
      </c>
      <c r="AL39" s="141">
        <f t="shared" si="21"/>
        <v>10204</v>
      </c>
      <c r="AM39" s="141">
        <f t="shared" si="21"/>
        <v>9891</v>
      </c>
      <c r="AN39" s="141">
        <f t="shared" si="21"/>
        <v>8951</v>
      </c>
      <c r="AO39" s="141">
        <f t="shared" si="21"/>
        <v>9108</v>
      </c>
      <c r="AP39" s="141">
        <f t="shared" si="21"/>
        <v>8951</v>
      </c>
      <c r="AQ39" s="141">
        <f t="shared" si="21"/>
        <v>9108</v>
      </c>
      <c r="AR39" s="141">
        <f t="shared" si="21"/>
        <v>8951</v>
      </c>
      <c r="AS39" s="141">
        <f t="shared" si="21"/>
        <v>9108</v>
      </c>
      <c r="AT39" s="141">
        <f t="shared" si="21"/>
        <v>8951</v>
      </c>
      <c r="AU39" s="141">
        <f t="shared" si="21"/>
        <v>9108</v>
      </c>
      <c r="AV39" s="141">
        <f t="shared" si="21"/>
        <v>8951</v>
      </c>
      <c r="AW39" s="141">
        <f t="shared" si="21"/>
        <v>8951</v>
      </c>
      <c r="AX39" s="141">
        <f t="shared" si="21"/>
        <v>9108</v>
      </c>
      <c r="AY39" s="141">
        <f t="shared" si="21"/>
        <v>10204</v>
      </c>
      <c r="AZ39" s="141">
        <f t="shared" si="21"/>
        <v>10361</v>
      </c>
      <c r="BA39" s="141">
        <f t="shared" si="21"/>
        <v>10204</v>
      </c>
    </row>
    <row r="40" spans="1:53" ht="11.45" customHeight="1" x14ac:dyDescent="0.2">
      <c r="A40" s="3">
        <v>2</v>
      </c>
      <c r="B40" s="141">
        <f t="shared" ref="B40" si="22">ROUND(B21*0.87,)+25</f>
        <v>15607</v>
      </c>
      <c r="C40" s="141">
        <f t="shared" ref="C40:BA40" si="23">ROUND(C21*0.87,)+25</f>
        <v>11770</v>
      </c>
      <c r="D40" s="141">
        <f t="shared" si="23"/>
        <v>11770</v>
      </c>
      <c r="E40" s="141">
        <f t="shared" si="23"/>
        <v>11457</v>
      </c>
      <c r="F40" s="141">
        <f t="shared" si="23"/>
        <v>12083</v>
      </c>
      <c r="G40" s="141">
        <f t="shared" si="23"/>
        <v>12083</v>
      </c>
      <c r="H40" s="141">
        <f t="shared" si="23"/>
        <v>12083</v>
      </c>
      <c r="I40" s="141">
        <f t="shared" si="23"/>
        <v>12083</v>
      </c>
      <c r="J40" s="141">
        <f t="shared" si="23"/>
        <v>12083</v>
      </c>
      <c r="K40" s="141">
        <f t="shared" si="23"/>
        <v>13336</v>
      </c>
      <c r="L40" s="141">
        <f t="shared" si="23"/>
        <v>13179</v>
      </c>
      <c r="M40" s="141">
        <f t="shared" si="23"/>
        <v>11457</v>
      </c>
      <c r="N40" s="141">
        <f t="shared" si="23"/>
        <v>12083</v>
      </c>
      <c r="O40" s="141">
        <f t="shared" si="23"/>
        <v>12083</v>
      </c>
      <c r="P40" s="141">
        <f t="shared" si="23"/>
        <v>12083</v>
      </c>
      <c r="Q40" s="141">
        <f t="shared" si="23"/>
        <v>12083</v>
      </c>
      <c r="R40" s="141">
        <f t="shared" si="23"/>
        <v>12083</v>
      </c>
      <c r="S40" s="141">
        <f t="shared" si="23"/>
        <v>12083</v>
      </c>
      <c r="T40" s="141">
        <f t="shared" si="23"/>
        <v>12083</v>
      </c>
      <c r="U40" s="141">
        <f t="shared" si="23"/>
        <v>12083</v>
      </c>
      <c r="V40" s="141">
        <f t="shared" si="23"/>
        <v>12083</v>
      </c>
      <c r="W40" s="141">
        <f t="shared" si="23"/>
        <v>11300</v>
      </c>
      <c r="X40" s="141">
        <f t="shared" si="23"/>
        <v>11300</v>
      </c>
      <c r="Y40" s="141">
        <f t="shared" si="23"/>
        <v>12083</v>
      </c>
      <c r="Z40" s="141">
        <f t="shared" si="23"/>
        <v>11300</v>
      </c>
      <c r="AA40" s="141">
        <f t="shared" si="23"/>
        <v>11300</v>
      </c>
      <c r="AB40" s="141">
        <f t="shared" si="23"/>
        <v>12866</v>
      </c>
      <c r="AC40" s="141">
        <f t="shared" si="23"/>
        <v>11300</v>
      </c>
      <c r="AD40" s="141">
        <f t="shared" si="23"/>
        <v>11300</v>
      </c>
      <c r="AE40" s="141">
        <f t="shared" si="23"/>
        <v>11300</v>
      </c>
      <c r="AF40" s="141">
        <f t="shared" si="23"/>
        <v>11457</v>
      </c>
      <c r="AG40" s="141">
        <f t="shared" si="23"/>
        <v>11300</v>
      </c>
      <c r="AH40" s="141">
        <f t="shared" si="23"/>
        <v>11457</v>
      </c>
      <c r="AI40" s="141">
        <f t="shared" si="23"/>
        <v>11300</v>
      </c>
      <c r="AJ40" s="141">
        <f t="shared" si="23"/>
        <v>11457</v>
      </c>
      <c r="AK40" s="141">
        <f t="shared" si="23"/>
        <v>11300</v>
      </c>
      <c r="AL40" s="141">
        <f t="shared" si="23"/>
        <v>11300</v>
      </c>
      <c r="AM40" s="141">
        <f t="shared" si="23"/>
        <v>10987</v>
      </c>
      <c r="AN40" s="141">
        <f t="shared" si="23"/>
        <v>10047</v>
      </c>
      <c r="AO40" s="141">
        <f t="shared" si="23"/>
        <v>10204</v>
      </c>
      <c r="AP40" s="141">
        <f t="shared" si="23"/>
        <v>10047</v>
      </c>
      <c r="AQ40" s="141">
        <f t="shared" si="23"/>
        <v>10204</v>
      </c>
      <c r="AR40" s="141">
        <f t="shared" si="23"/>
        <v>10047</v>
      </c>
      <c r="AS40" s="141">
        <f t="shared" si="23"/>
        <v>10204</v>
      </c>
      <c r="AT40" s="141">
        <f t="shared" si="23"/>
        <v>10047</v>
      </c>
      <c r="AU40" s="141">
        <f t="shared" si="23"/>
        <v>10204</v>
      </c>
      <c r="AV40" s="141">
        <f t="shared" si="23"/>
        <v>10047</v>
      </c>
      <c r="AW40" s="141">
        <f t="shared" si="23"/>
        <v>10047</v>
      </c>
      <c r="AX40" s="141">
        <f t="shared" si="23"/>
        <v>10204</v>
      </c>
      <c r="AY40" s="141">
        <f t="shared" si="23"/>
        <v>11300</v>
      </c>
      <c r="AZ40" s="141">
        <f t="shared" si="23"/>
        <v>11457</v>
      </c>
      <c r="BA40" s="141">
        <f t="shared" si="23"/>
        <v>11300</v>
      </c>
    </row>
    <row r="41" spans="1:53" ht="11.45" customHeight="1" x14ac:dyDescent="0.2">
      <c r="A41" s="24"/>
    </row>
    <row r="42" spans="1:53" x14ac:dyDescent="0.2">
      <c r="A42" s="41" t="s">
        <v>18</v>
      </c>
    </row>
    <row r="43" spans="1:53" x14ac:dyDescent="0.2">
      <c r="A43" s="38" t="s">
        <v>22</v>
      </c>
    </row>
    <row r="44" spans="1:53" x14ac:dyDescent="0.2">
      <c r="A44" s="22"/>
    </row>
    <row r="45" spans="1:53" x14ac:dyDescent="0.2">
      <c r="A45" s="41" t="s">
        <v>3</v>
      </c>
    </row>
    <row r="46" spans="1:53" x14ac:dyDescent="0.2">
      <c r="A46" s="42" t="s">
        <v>4</v>
      </c>
    </row>
    <row r="47" spans="1:53" x14ac:dyDescent="0.2">
      <c r="A47" s="42" t="s">
        <v>5</v>
      </c>
    </row>
    <row r="48" spans="1:53"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row>
  </sheetData>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80"/>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85546875" style="1" customWidth="1"/>
    <col min="2" max="30" width="9.85546875" style="1" bestFit="1" customWidth="1"/>
    <col min="31" max="16384" width="8.5703125" style="1"/>
  </cols>
  <sheetData>
    <row r="1" spans="1:30" ht="11.45" customHeight="1" x14ac:dyDescent="0.2">
      <c r="A1" s="9" t="s">
        <v>175</v>
      </c>
    </row>
    <row r="2" spans="1:30" ht="11.45" customHeight="1" x14ac:dyDescent="0.2">
      <c r="A2" s="19"/>
    </row>
    <row r="3" spans="1:30" ht="11.45" customHeight="1" x14ac:dyDescent="0.2">
      <c r="A3" s="76" t="s">
        <v>178</v>
      </c>
    </row>
    <row r="4" spans="1:30" ht="11.25" customHeight="1" x14ac:dyDescent="0.2">
      <c r="A4" s="51" t="s">
        <v>1</v>
      </c>
    </row>
    <row r="5" spans="1:30" s="12" customFormat="1" ht="25.5" customHeight="1" x14ac:dyDescent="0.2">
      <c r="A5" s="8" t="s">
        <v>0</v>
      </c>
      <c r="B5" s="129">
        <f>'Наполни своё лето| comiss'!B5</f>
        <v>45847</v>
      </c>
      <c r="C5" s="129">
        <f>'Наполни своё лето| comiss'!C5</f>
        <v>45849</v>
      </c>
      <c r="D5" s="129">
        <f>'Наполни своё лето| comiss'!D5</f>
        <v>45851</v>
      </c>
      <c r="E5" s="129">
        <f>'Наполни своё лето| comiss'!E5</f>
        <v>45852</v>
      </c>
      <c r="F5" s="129">
        <f>'Наполни своё лето| comiss'!F5</f>
        <v>45854</v>
      </c>
      <c r="G5" s="129">
        <f>'Наполни своё лето| comiss'!G5</f>
        <v>45856</v>
      </c>
      <c r="H5" s="129">
        <f>'Наполни своё лето| comiss'!H5</f>
        <v>45858</v>
      </c>
      <c r="I5" s="129">
        <f>'Наполни своё лето| comiss'!I5</f>
        <v>45860</v>
      </c>
      <c r="J5" s="129">
        <f>'Наполни своё лето| comiss'!J5</f>
        <v>45862</v>
      </c>
      <c r="K5" s="129">
        <f>'Наполни своё лето| comiss'!K5</f>
        <v>45863</v>
      </c>
      <c r="L5" s="129">
        <f>'Наполни своё лето| comiss'!L5</f>
        <v>45865</v>
      </c>
      <c r="M5" s="129">
        <f>'Наполни своё лето| comiss'!M5</f>
        <v>45867</v>
      </c>
      <c r="N5" s="129">
        <f>'Наполни своё лето| comiss'!N5</f>
        <v>45870</v>
      </c>
      <c r="O5" s="129">
        <f>'Наполни своё лето| comiss'!O5</f>
        <v>45872</v>
      </c>
      <c r="P5" s="129">
        <f>'Наполни своё лето| comiss'!P5</f>
        <v>45877</v>
      </c>
      <c r="Q5" s="129">
        <f>'Наполни своё лето| comiss'!Q5</f>
        <v>45879</v>
      </c>
      <c r="R5" s="129">
        <f>'Наполни своё лето| comiss'!R5</f>
        <v>45882</v>
      </c>
      <c r="S5" s="129">
        <f>'Наполни своё лето| comiss'!S5</f>
        <v>45884</v>
      </c>
      <c r="T5" s="129">
        <f>'Наполни своё лето| comiss'!T5</f>
        <v>45886</v>
      </c>
      <c r="U5" s="129">
        <f>'Наполни своё лето| comiss'!U5</f>
        <v>45890</v>
      </c>
      <c r="V5" s="129">
        <f>'Наполни своё лето| comiss'!V5</f>
        <v>45891</v>
      </c>
      <c r="W5" s="129">
        <f>'Наполни своё лето| comiss'!W5</f>
        <v>45893</v>
      </c>
      <c r="X5" s="129">
        <f>'Наполни своё лето| comiss'!X5</f>
        <v>45901</v>
      </c>
      <c r="Y5" s="129">
        <f>'Наполни своё лето| comiss'!Y5</f>
        <v>45905</v>
      </c>
      <c r="Z5" s="129">
        <f>'Наполни своё лето| comiss'!Z5</f>
        <v>45907</v>
      </c>
      <c r="AA5" s="129">
        <f>'Наполни своё лето| comiss'!AA5</f>
        <v>45909</v>
      </c>
      <c r="AB5" s="129">
        <f>'Наполни своё лето| comiss'!AB5</f>
        <v>45913</v>
      </c>
      <c r="AC5" s="129">
        <f>'Наполни своё лето| comiss'!AC5</f>
        <v>45926</v>
      </c>
      <c r="AD5" s="129">
        <f>'Наполни своё лето| comiss'!AD5</f>
        <v>45928</v>
      </c>
    </row>
    <row r="6" spans="1:30" s="12" customFormat="1" ht="25.5" customHeight="1" x14ac:dyDescent="0.2">
      <c r="A6" s="37"/>
      <c r="B6" s="129">
        <f>'Наполни своё лето| comiss'!B6</f>
        <v>45848</v>
      </c>
      <c r="C6" s="129">
        <f>'Наполни своё лето| comiss'!C6</f>
        <v>45850</v>
      </c>
      <c r="D6" s="129">
        <f>'Наполни своё лето| comiss'!D6</f>
        <v>45851</v>
      </c>
      <c r="E6" s="129">
        <f>'Наполни своё лето| comiss'!E6</f>
        <v>45853</v>
      </c>
      <c r="F6" s="129">
        <f>'Наполни своё лето| comiss'!F6</f>
        <v>45855</v>
      </c>
      <c r="G6" s="129">
        <f>'Наполни своё лето| comiss'!G6</f>
        <v>45857</v>
      </c>
      <c r="H6" s="129">
        <f>'Наполни своё лето| comiss'!H6</f>
        <v>45859</v>
      </c>
      <c r="I6" s="129">
        <f>'Наполни своё лето| comiss'!I6</f>
        <v>45861</v>
      </c>
      <c r="J6" s="129">
        <f>'Наполни своё лето| comiss'!J6</f>
        <v>45862</v>
      </c>
      <c r="K6" s="129">
        <f>'Наполни своё лето| comiss'!K6</f>
        <v>45864</v>
      </c>
      <c r="L6" s="129">
        <f>'Наполни своё лето| comiss'!L6</f>
        <v>45866</v>
      </c>
      <c r="M6" s="129">
        <f>'Наполни своё лето| comiss'!M6</f>
        <v>45869</v>
      </c>
      <c r="N6" s="129">
        <f>'Наполни своё лето| comiss'!N6</f>
        <v>45871</v>
      </c>
      <c r="O6" s="129">
        <f>'Наполни своё лето| comiss'!O6</f>
        <v>45876</v>
      </c>
      <c r="P6" s="129">
        <f>'Наполни своё лето| comiss'!P6</f>
        <v>45878</v>
      </c>
      <c r="Q6" s="129">
        <f>'Наполни своё лето| comiss'!Q6</f>
        <v>45881</v>
      </c>
      <c r="R6" s="129">
        <f>'Наполни своё лето| comiss'!R6</f>
        <v>45883</v>
      </c>
      <c r="S6" s="129">
        <f>'Наполни своё лето| comiss'!S6</f>
        <v>45885</v>
      </c>
      <c r="T6" s="129">
        <f>'Наполни своё лето| comiss'!T6</f>
        <v>45889</v>
      </c>
      <c r="U6" s="129">
        <f>'Наполни своё лето| comiss'!U6</f>
        <v>45890</v>
      </c>
      <c r="V6" s="129">
        <f>'Наполни своё лето| comiss'!V6</f>
        <v>45892</v>
      </c>
      <c r="W6" s="129">
        <f>'Наполни своё лето| comiss'!W6</f>
        <v>45900</v>
      </c>
      <c r="X6" s="129">
        <f>'Наполни своё лето| comiss'!X6</f>
        <v>45904</v>
      </c>
      <c r="Y6" s="129">
        <f>'Наполни своё лето| comiss'!Y6</f>
        <v>45906</v>
      </c>
      <c r="Z6" s="129">
        <f>'Наполни своё лето| comiss'!Z6</f>
        <v>45908</v>
      </c>
      <c r="AA6" s="129">
        <f>'Наполни своё лето| comiss'!AA6</f>
        <v>45912</v>
      </c>
      <c r="AB6" s="129">
        <f>'Наполни своё лето| comiss'!AB6</f>
        <v>45925</v>
      </c>
      <c r="AC6" s="129">
        <f>'Наполни своё лето| comiss'!AC6</f>
        <v>45927</v>
      </c>
      <c r="AD6" s="129">
        <f>'Наполни своё лето| comiss'!AD6</f>
        <v>45930</v>
      </c>
    </row>
    <row r="7" spans="1:30"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row>
    <row r="8" spans="1:30" ht="11.45" customHeight="1" x14ac:dyDescent="0.2">
      <c r="A8" s="3">
        <v>1</v>
      </c>
      <c r="B8" s="141">
        <f>'Наполни своё лето| comiss'!B8</f>
        <v>10260</v>
      </c>
      <c r="C8" s="141">
        <f>'Наполни своё лето| comiss'!C8</f>
        <v>6840</v>
      </c>
      <c r="D8" s="141">
        <f>'Наполни своё лето| comiss'!D8</f>
        <v>6840</v>
      </c>
      <c r="E8" s="141">
        <f>'Наполни своё лето| comiss'!E8</f>
        <v>6480</v>
      </c>
      <c r="F8" s="141">
        <f>'Наполни своё лето| comiss'!F8</f>
        <v>7200</v>
      </c>
      <c r="G8" s="141">
        <f>'Наполни своё лето| comiss'!G8</f>
        <v>7200</v>
      </c>
      <c r="H8" s="141">
        <f>'Наполни своё лето| comiss'!H8</f>
        <v>7200</v>
      </c>
      <c r="I8" s="141">
        <f>'Наполни своё лето| comiss'!I8</f>
        <v>7200</v>
      </c>
      <c r="J8" s="141">
        <f>'Наполни своё лето| comiss'!J8</f>
        <v>7200</v>
      </c>
      <c r="K8" s="141">
        <f>'Наполни своё лето| comiss'!K8</f>
        <v>8640</v>
      </c>
      <c r="L8" s="141">
        <f>'Наполни своё лето| comiss'!L8</f>
        <v>8460</v>
      </c>
      <c r="M8" s="141">
        <f>'Наполни своё лето| comiss'!M8</f>
        <v>6480</v>
      </c>
      <c r="N8" s="141">
        <f>'Наполни своё лето| comiss'!N8</f>
        <v>7200</v>
      </c>
      <c r="O8" s="141">
        <f>'Наполни своё лето| comiss'!O8</f>
        <v>7200</v>
      </c>
      <c r="P8" s="141">
        <f>'Наполни своё лето| comiss'!P8</f>
        <v>7200</v>
      </c>
      <c r="Q8" s="141">
        <f>'Наполни своё лето| comiss'!Q8</f>
        <v>7200</v>
      </c>
      <c r="R8" s="141">
        <f>'Наполни своё лето| comiss'!R8</f>
        <v>7200</v>
      </c>
      <c r="S8" s="141">
        <f>'Наполни своё лето| comiss'!S8</f>
        <v>7200</v>
      </c>
      <c r="T8" s="141">
        <f>'Наполни своё лето| comiss'!T8</f>
        <v>7200</v>
      </c>
      <c r="U8" s="141">
        <f>'Наполни своё лето| comiss'!U8</f>
        <v>7200</v>
      </c>
      <c r="V8" s="141">
        <f>'Наполни своё лето| comiss'!V8</f>
        <v>7200</v>
      </c>
      <c r="W8" s="141">
        <f>'Наполни своё лето| comiss'!W8</f>
        <v>6300</v>
      </c>
      <c r="X8" s="141">
        <f>'Наполни своё лето| comiss'!X8</f>
        <v>6300</v>
      </c>
      <c r="Y8" s="141">
        <f>'Наполни своё лето| comiss'!Y8</f>
        <v>7200</v>
      </c>
      <c r="Z8" s="141">
        <f>'Наполни своё лето| comiss'!Z8</f>
        <v>6300</v>
      </c>
      <c r="AA8" s="141">
        <f>'Наполни своё лето| comiss'!AA8</f>
        <v>6300</v>
      </c>
      <c r="AB8" s="141">
        <f>'Наполни своё лето| comiss'!AB8</f>
        <v>8100</v>
      </c>
      <c r="AC8" s="141">
        <f>'Наполни своё лето| comiss'!AC8</f>
        <v>6300</v>
      </c>
      <c r="AD8" s="141">
        <f>'Наполни своё лето| comiss'!AD8</f>
        <v>6300</v>
      </c>
    </row>
    <row r="9" spans="1:30" ht="11.45" customHeight="1" x14ac:dyDescent="0.2">
      <c r="A9" s="3">
        <v>2</v>
      </c>
      <c r="B9" s="141">
        <f>'Наполни своё лето| comiss'!B9</f>
        <v>11520</v>
      </c>
      <c r="C9" s="141">
        <f>'Наполни своё лето| comiss'!C9</f>
        <v>8100</v>
      </c>
      <c r="D9" s="141">
        <f>'Наполни своё лето| comiss'!D9</f>
        <v>8100</v>
      </c>
      <c r="E9" s="141">
        <f>'Наполни своё лето| comiss'!E9</f>
        <v>7740</v>
      </c>
      <c r="F9" s="141">
        <f>'Наполни своё лето| comiss'!F9</f>
        <v>8460</v>
      </c>
      <c r="G9" s="141">
        <f>'Наполни своё лето| comiss'!G9</f>
        <v>8460</v>
      </c>
      <c r="H9" s="141">
        <f>'Наполни своё лето| comiss'!H9</f>
        <v>8460</v>
      </c>
      <c r="I9" s="141">
        <f>'Наполни своё лето| comiss'!I9</f>
        <v>8460</v>
      </c>
      <c r="J9" s="141">
        <f>'Наполни своё лето| comiss'!J9</f>
        <v>8460</v>
      </c>
      <c r="K9" s="141">
        <f>'Наполни своё лето| comiss'!K9</f>
        <v>9900</v>
      </c>
      <c r="L9" s="141">
        <f>'Наполни своё лето| comiss'!L9</f>
        <v>9720</v>
      </c>
      <c r="M9" s="141">
        <f>'Наполни своё лето| comiss'!M9</f>
        <v>7740</v>
      </c>
      <c r="N9" s="141">
        <f>'Наполни своё лето| comiss'!N9</f>
        <v>8460</v>
      </c>
      <c r="O9" s="141">
        <f>'Наполни своё лето| comiss'!O9</f>
        <v>8460</v>
      </c>
      <c r="P9" s="141">
        <f>'Наполни своё лето| comiss'!P9</f>
        <v>8460</v>
      </c>
      <c r="Q9" s="141">
        <f>'Наполни своё лето| comiss'!Q9</f>
        <v>8460</v>
      </c>
      <c r="R9" s="141">
        <f>'Наполни своё лето| comiss'!R9</f>
        <v>8460</v>
      </c>
      <c r="S9" s="141">
        <f>'Наполни своё лето| comiss'!S9</f>
        <v>8460</v>
      </c>
      <c r="T9" s="141">
        <f>'Наполни своё лето| comiss'!T9</f>
        <v>8460</v>
      </c>
      <c r="U9" s="141">
        <f>'Наполни своё лето| comiss'!U9</f>
        <v>8460</v>
      </c>
      <c r="V9" s="141">
        <f>'Наполни своё лето| comiss'!V9</f>
        <v>8460</v>
      </c>
      <c r="W9" s="141">
        <f>'Наполни своё лето| comiss'!W9</f>
        <v>7560</v>
      </c>
      <c r="X9" s="141">
        <f>'Наполни своё лето| comiss'!X9</f>
        <v>7560</v>
      </c>
      <c r="Y9" s="141">
        <f>'Наполни своё лето| comiss'!Y9</f>
        <v>8460</v>
      </c>
      <c r="Z9" s="141">
        <f>'Наполни своё лето| comiss'!Z9</f>
        <v>7560</v>
      </c>
      <c r="AA9" s="141">
        <f>'Наполни своё лето| comiss'!AA9</f>
        <v>7560</v>
      </c>
      <c r="AB9" s="141">
        <f>'Наполни своё лето| comiss'!AB9</f>
        <v>9360</v>
      </c>
      <c r="AC9" s="141">
        <f>'Наполни своё лето| comiss'!AC9</f>
        <v>7560</v>
      </c>
      <c r="AD9" s="141">
        <f>'Наполни своё лето| comiss'!AD9</f>
        <v>7560</v>
      </c>
    </row>
    <row r="10" spans="1:30"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row>
    <row r="11" spans="1:30" ht="11.45" customHeight="1" x14ac:dyDescent="0.2">
      <c r="A11" s="3">
        <v>1</v>
      </c>
      <c r="B11" s="141">
        <f>'Наполни своё лето| comiss'!B11</f>
        <v>11610</v>
      </c>
      <c r="C11" s="141">
        <f>'Наполни своё лето| comiss'!C11</f>
        <v>8190</v>
      </c>
      <c r="D11" s="141">
        <f>'Наполни своё лето| comiss'!D11</f>
        <v>8190</v>
      </c>
      <c r="E11" s="141">
        <f>'Наполни своё лето| comiss'!E11</f>
        <v>7830</v>
      </c>
      <c r="F11" s="141">
        <f>'Наполни своё лето| comiss'!F11</f>
        <v>8550</v>
      </c>
      <c r="G11" s="141">
        <f>'Наполни своё лето| comiss'!G11</f>
        <v>8550</v>
      </c>
      <c r="H11" s="141">
        <f>'Наполни своё лето| comiss'!H11</f>
        <v>8550</v>
      </c>
      <c r="I11" s="141">
        <f>'Наполни своё лето| comiss'!I11</f>
        <v>8550</v>
      </c>
      <c r="J11" s="141">
        <f>'Наполни своё лето| comiss'!J11</f>
        <v>8550</v>
      </c>
      <c r="K11" s="141">
        <f>'Наполни своё лето| comiss'!K11</f>
        <v>9990</v>
      </c>
      <c r="L11" s="141">
        <f>'Наполни своё лето| comiss'!L11</f>
        <v>9810</v>
      </c>
      <c r="M11" s="141">
        <f>'Наполни своё лето| comiss'!M11</f>
        <v>7830</v>
      </c>
      <c r="N11" s="141">
        <f>'Наполни своё лето| comiss'!N11</f>
        <v>8550</v>
      </c>
      <c r="O11" s="141">
        <f>'Наполни своё лето| comiss'!O11</f>
        <v>8550</v>
      </c>
      <c r="P11" s="141">
        <f>'Наполни своё лето| comiss'!P11</f>
        <v>8550</v>
      </c>
      <c r="Q11" s="141">
        <f>'Наполни своё лето| comiss'!Q11</f>
        <v>8550</v>
      </c>
      <c r="R11" s="141">
        <f>'Наполни своё лето| comiss'!R11</f>
        <v>8550</v>
      </c>
      <c r="S11" s="141">
        <f>'Наполни своё лето| comiss'!S11</f>
        <v>8550</v>
      </c>
      <c r="T11" s="141">
        <f>'Наполни своё лето| comiss'!T11</f>
        <v>8550</v>
      </c>
      <c r="U11" s="141">
        <f>'Наполни своё лето| comiss'!U11</f>
        <v>8550</v>
      </c>
      <c r="V11" s="141">
        <f>'Наполни своё лето| comiss'!V11</f>
        <v>8550</v>
      </c>
      <c r="W11" s="141">
        <f>'Наполни своё лето| comiss'!W11</f>
        <v>7650</v>
      </c>
      <c r="X11" s="141">
        <f>'Наполни своё лето| comiss'!X11</f>
        <v>7650</v>
      </c>
      <c r="Y11" s="141">
        <f>'Наполни своё лето| comiss'!Y11</f>
        <v>8550</v>
      </c>
      <c r="Z11" s="141">
        <f>'Наполни своё лето| comiss'!Z11</f>
        <v>7650</v>
      </c>
      <c r="AA11" s="141">
        <f>'Наполни своё лето| comiss'!AA11</f>
        <v>7650</v>
      </c>
      <c r="AB11" s="141">
        <f>'Наполни своё лето| comiss'!AB11</f>
        <v>9450</v>
      </c>
      <c r="AC11" s="141">
        <f>'Наполни своё лето| comiss'!AC11</f>
        <v>7650</v>
      </c>
      <c r="AD11" s="141">
        <f>'Наполни своё лето| comiss'!AD11</f>
        <v>7650</v>
      </c>
    </row>
    <row r="12" spans="1:30" ht="11.45" customHeight="1" x14ac:dyDescent="0.2">
      <c r="A12" s="3">
        <v>2</v>
      </c>
      <c r="B12" s="141">
        <f>'Наполни своё лето| comiss'!B12</f>
        <v>12870</v>
      </c>
      <c r="C12" s="141">
        <f>'Наполни своё лето| comiss'!C12</f>
        <v>9450</v>
      </c>
      <c r="D12" s="141">
        <f>'Наполни своё лето| comiss'!D12</f>
        <v>9450</v>
      </c>
      <c r="E12" s="141">
        <f>'Наполни своё лето| comiss'!E12</f>
        <v>9090</v>
      </c>
      <c r="F12" s="141">
        <f>'Наполни своё лето| comiss'!F12</f>
        <v>9810</v>
      </c>
      <c r="G12" s="141">
        <f>'Наполни своё лето| comiss'!G12</f>
        <v>9810</v>
      </c>
      <c r="H12" s="141">
        <f>'Наполни своё лето| comiss'!H12</f>
        <v>9810</v>
      </c>
      <c r="I12" s="141">
        <f>'Наполни своё лето| comiss'!I12</f>
        <v>9810</v>
      </c>
      <c r="J12" s="141">
        <f>'Наполни своё лето| comiss'!J12</f>
        <v>9810</v>
      </c>
      <c r="K12" s="141">
        <f>'Наполни своё лето| comiss'!K12</f>
        <v>11250</v>
      </c>
      <c r="L12" s="141">
        <f>'Наполни своё лето| comiss'!L12</f>
        <v>11070</v>
      </c>
      <c r="M12" s="141">
        <f>'Наполни своё лето| comiss'!M12</f>
        <v>9090</v>
      </c>
      <c r="N12" s="141">
        <f>'Наполни своё лето| comiss'!N12</f>
        <v>9810</v>
      </c>
      <c r="O12" s="141">
        <f>'Наполни своё лето| comiss'!O12</f>
        <v>9810</v>
      </c>
      <c r="P12" s="141">
        <f>'Наполни своё лето| comiss'!P12</f>
        <v>9810</v>
      </c>
      <c r="Q12" s="141">
        <f>'Наполни своё лето| comiss'!Q12</f>
        <v>9810</v>
      </c>
      <c r="R12" s="141">
        <f>'Наполни своё лето| comiss'!R12</f>
        <v>9810</v>
      </c>
      <c r="S12" s="141">
        <f>'Наполни своё лето| comiss'!S12</f>
        <v>9810</v>
      </c>
      <c r="T12" s="141">
        <f>'Наполни своё лето| comiss'!T12</f>
        <v>9810</v>
      </c>
      <c r="U12" s="141">
        <f>'Наполни своё лето| comiss'!U12</f>
        <v>9810</v>
      </c>
      <c r="V12" s="141">
        <f>'Наполни своё лето| comiss'!V12</f>
        <v>9810</v>
      </c>
      <c r="W12" s="141">
        <f>'Наполни своё лето| comiss'!W12</f>
        <v>8910</v>
      </c>
      <c r="X12" s="141">
        <f>'Наполни своё лето| comiss'!X12</f>
        <v>8910</v>
      </c>
      <c r="Y12" s="141">
        <f>'Наполни своё лето| comiss'!Y12</f>
        <v>9810</v>
      </c>
      <c r="Z12" s="141">
        <f>'Наполни своё лето| comiss'!Z12</f>
        <v>8910</v>
      </c>
      <c r="AA12" s="141">
        <f>'Наполни своё лето| comiss'!AA12</f>
        <v>8910</v>
      </c>
      <c r="AB12" s="141">
        <f>'Наполни своё лето| comiss'!AB12</f>
        <v>10710</v>
      </c>
      <c r="AC12" s="141">
        <f>'Наполни своё лето| comiss'!AC12</f>
        <v>8910</v>
      </c>
      <c r="AD12" s="141">
        <f>'Наполни своё лето| comiss'!AD12</f>
        <v>8910</v>
      </c>
    </row>
    <row r="13" spans="1:30"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ht="11.45" customHeight="1" x14ac:dyDescent="0.2">
      <c r="A14" s="3">
        <v>1</v>
      </c>
      <c r="B14" s="141">
        <f>'Наполни своё лето| comiss'!B14</f>
        <v>13410</v>
      </c>
      <c r="C14" s="141">
        <f>'Наполни своё лето| comiss'!C14</f>
        <v>9990</v>
      </c>
      <c r="D14" s="141">
        <f>'Наполни своё лето| comiss'!D14</f>
        <v>9990</v>
      </c>
      <c r="E14" s="141">
        <f>'Наполни своё лето| comiss'!E14</f>
        <v>9630</v>
      </c>
      <c r="F14" s="141">
        <f>'Наполни своё лето| comiss'!F14</f>
        <v>10350</v>
      </c>
      <c r="G14" s="141">
        <f>'Наполни своё лето| comiss'!G14</f>
        <v>10350</v>
      </c>
      <c r="H14" s="141">
        <f>'Наполни своё лето| comiss'!H14</f>
        <v>10350</v>
      </c>
      <c r="I14" s="141">
        <f>'Наполни своё лето| comiss'!I14</f>
        <v>10350</v>
      </c>
      <c r="J14" s="141">
        <f>'Наполни своё лето| comiss'!J14</f>
        <v>10350</v>
      </c>
      <c r="K14" s="141">
        <f>'Наполни своё лето| comiss'!K14</f>
        <v>11790</v>
      </c>
      <c r="L14" s="141">
        <f>'Наполни своё лето| comiss'!L14</f>
        <v>11610</v>
      </c>
      <c r="M14" s="141">
        <f>'Наполни своё лето| comiss'!M14</f>
        <v>9630</v>
      </c>
      <c r="N14" s="141">
        <f>'Наполни своё лето| comiss'!N14</f>
        <v>10350</v>
      </c>
      <c r="O14" s="141">
        <f>'Наполни своё лето| comiss'!O14</f>
        <v>10350</v>
      </c>
      <c r="P14" s="141">
        <f>'Наполни своё лето| comiss'!P14</f>
        <v>10350</v>
      </c>
      <c r="Q14" s="141">
        <f>'Наполни своё лето| comiss'!Q14</f>
        <v>10350</v>
      </c>
      <c r="R14" s="141">
        <f>'Наполни своё лето| comiss'!R14</f>
        <v>10350</v>
      </c>
      <c r="S14" s="141">
        <f>'Наполни своё лето| comiss'!S14</f>
        <v>10350</v>
      </c>
      <c r="T14" s="141">
        <f>'Наполни своё лето| comiss'!T14</f>
        <v>10350</v>
      </c>
      <c r="U14" s="141">
        <f>'Наполни своё лето| comiss'!U14</f>
        <v>10350</v>
      </c>
      <c r="V14" s="141">
        <f>'Наполни своё лето| comiss'!V14</f>
        <v>10350</v>
      </c>
      <c r="W14" s="141">
        <f>'Наполни своё лето| comiss'!W14</f>
        <v>9450</v>
      </c>
      <c r="X14" s="141">
        <f>'Наполни своё лето| comiss'!X14</f>
        <v>9450</v>
      </c>
      <c r="Y14" s="141">
        <f>'Наполни своё лето| comiss'!Y14</f>
        <v>10350</v>
      </c>
      <c r="Z14" s="141">
        <f>'Наполни своё лето| comiss'!Z14</f>
        <v>9450</v>
      </c>
      <c r="AA14" s="141">
        <f>'Наполни своё лето| comiss'!AA14</f>
        <v>9450</v>
      </c>
      <c r="AB14" s="141">
        <f>'Наполни своё лето| comiss'!AB14</f>
        <v>11250</v>
      </c>
      <c r="AC14" s="141">
        <f>'Наполни своё лето| comiss'!AC14</f>
        <v>9450</v>
      </c>
      <c r="AD14" s="141">
        <f>'Наполни своё лето| comiss'!AD14</f>
        <v>9450</v>
      </c>
    </row>
    <row r="15" spans="1:30" ht="11.45" customHeight="1" x14ac:dyDescent="0.2">
      <c r="A15" s="3">
        <v>2</v>
      </c>
      <c r="B15" s="141">
        <f>'Наполни своё лето| comiss'!B15</f>
        <v>14670</v>
      </c>
      <c r="C15" s="141">
        <f>'Наполни своё лето| comiss'!C15</f>
        <v>11250</v>
      </c>
      <c r="D15" s="141">
        <f>'Наполни своё лето| comiss'!D15</f>
        <v>11250</v>
      </c>
      <c r="E15" s="141">
        <f>'Наполни своё лето| comiss'!E15</f>
        <v>10890</v>
      </c>
      <c r="F15" s="141">
        <f>'Наполни своё лето| comiss'!F15</f>
        <v>11610</v>
      </c>
      <c r="G15" s="141">
        <f>'Наполни своё лето| comiss'!G15</f>
        <v>11610</v>
      </c>
      <c r="H15" s="141">
        <f>'Наполни своё лето| comiss'!H15</f>
        <v>11610</v>
      </c>
      <c r="I15" s="141">
        <f>'Наполни своё лето| comiss'!I15</f>
        <v>11610</v>
      </c>
      <c r="J15" s="141">
        <f>'Наполни своё лето| comiss'!J15</f>
        <v>11610</v>
      </c>
      <c r="K15" s="141">
        <f>'Наполни своё лето| comiss'!K15</f>
        <v>13050</v>
      </c>
      <c r="L15" s="141">
        <f>'Наполни своё лето| comiss'!L15</f>
        <v>12870</v>
      </c>
      <c r="M15" s="141">
        <f>'Наполни своё лето| comiss'!M15</f>
        <v>10890</v>
      </c>
      <c r="N15" s="141">
        <f>'Наполни своё лето| comiss'!N15</f>
        <v>11610</v>
      </c>
      <c r="O15" s="141">
        <f>'Наполни своё лето| comiss'!O15</f>
        <v>11610</v>
      </c>
      <c r="P15" s="141">
        <f>'Наполни своё лето| comiss'!P15</f>
        <v>11610</v>
      </c>
      <c r="Q15" s="141">
        <f>'Наполни своё лето| comiss'!Q15</f>
        <v>11610</v>
      </c>
      <c r="R15" s="141">
        <f>'Наполни своё лето| comiss'!R15</f>
        <v>11610</v>
      </c>
      <c r="S15" s="141">
        <f>'Наполни своё лето| comiss'!S15</f>
        <v>11610</v>
      </c>
      <c r="T15" s="141">
        <f>'Наполни своё лето| comiss'!T15</f>
        <v>11610</v>
      </c>
      <c r="U15" s="141">
        <f>'Наполни своё лето| comiss'!U15</f>
        <v>11610</v>
      </c>
      <c r="V15" s="141">
        <f>'Наполни своё лето| comiss'!V15</f>
        <v>11610</v>
      </c>
      <c r="W15" s="141">
        <f>'Наполни своё лето| comiss'!W15</f>
        <v>10710</v>
      </c>
      <c r="X15" s="141">
        <f>'Наполни своё лето| comiss'!X15</f>
        <v>10710</v>
      </c>
      <c r="Y15" s="141">
        <f>'Наполни своё лето| comiss'!Y15</f>
        <v>11610</v>
      </c>
      <c r="Z15" s="141">
        <f>'Наполни своё лето| comiss'!Z15</f>
        <v>10710</v>
      </c>
      <c r="AA15" s="141">
        <f>'Наполни своё лето| comiss'!AA15</f>
        <v>10710</v>
      </c>
      <c r="AB15" s="141">
        <f>'Наполни своё лето| comiss'!AB15</f>
        <v>12510</v>
      </c>
      <c r="AC15" s="141">
        <f>'Наполни своё лето| comiss'!AC15</f>
        <v>10710</v>
      </c>
      <c r="AD15" s="141">
        <f>'Наполни своё лето| comiss'!AD15</f>
        <v>10710</v>
      </c>
    </row>
    <row r="16" spans="1:30"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row>
    <row r="17" spans="1:30" ht="11.45" customHeight="1" x14ac:dyDescent="0.2">
      <c r="A17" s="3">
        <v>1</v>
      </c>
      <c r="B17" s="141">
        <f>'Наполни своё лето| comiss'!B17</f>
        <v>14310</v>
      </c>
      <c r="C17" s="141">
        <f>'Наполни своё лето| comiss'!C17</f>
        <v>10890</v>
      </c>
      <c r="D17" s="141">
        <f>'Наполни своё лето| comiss'!D17</f>
        <v>10890</v>
      </c>
      <c r="E17" s="141">
        <f>'Наполни своё лето| comiss'!E17</f>
        <v>10530</v>
      </c>
      <c r="F17" s="141">
        <f>'Наполни своё лето| comiss'!F17</f>
        <v>11250</v>
      </c>
      <c r="G17" s="141">
        <f>'Наполни своё лето| comiss'!G17</f>
        <v>11250</v>
      </c>
      <c r="H17" s="141">
        <f>'Наполни своё лето| comiss'!H17</f>
        <v>11250</v>
      </c>
      <c r="I17" s="141">
        <f>'Наполни своё лето| comiss'!I17</f>
        <v>11250</v>
      </c>
      <c r="J17" s="141">
        <f>'Наполни своё лето| comiss'!J17</f>
        <v>11250</v>
      </c>
      <c r="K17" s="141">
        <f>'Наполни своё лето| comiss'!K17</f>
        <v>12690</v>
      </c>
      <c r="L17" s="141">
        <f>'Наполни своё лето| comiss'!L17</f>
        <v>12510</v>
      </c>
      <c r="M17" s="141">
        <f>'Наполни своё лето| comiss'!M17</f>
        <v>10530</v>
      </c>
      <c r="N17" s="141">
        <f>'Наполни своё лето| comiss'!N17</f>
        <v>11250</v>
      </c>
      <c r="O17" s="141">
        <f>'Наполни своё лето| comiss'!O17</f>
        <v>11250</v>
      </c>
      <c r="P17" s="141">
        <f>'Наполни своё лето| comiss'!P17</f>
        <v>11250</v>
      </c>
      <c r="Q17" s="141">
        <f>'Наполни своё лето| comiss'!Q17</f>
        <v>11250</v>
      </c>
      <c r="R17" s="141">
        <f>'Наполни своё лето| comiss'!R17</f>
        <v>11250</v>
      </c>
      <c r="S17" s="141">
        <f>'Наполни своё лето| comiss'!S17</f>
        <v>11250</v>
      </c>
      <c r="T17" s="141">
        <f>'Наполни своё лето| comiss'!T17</f>
        <v>11250</v>
      </c>
      <c r="U17" s="141">
        <f>'Наполни своё лето| comiss'!U17</f>
        <v>11250</v>
      </c>
      <c r="V17" s="141">
        <f>'Наполни своё лето| comiss'!V17</f>
        <v>11250</v>
      </c>
      <c r="W17" s="141">
        <f>'Наполни своё лето| comiss'!W17</f>
        <v>10350</v>
      </c>
      <c r="X17" s="141">
        <f>'Наполни своё лето| comiss'!X17</f>
        <v>10350</v>
      </c>
      <c r="Y17" s="141">
        <f>'Наполни своё лето| comiss'!Y17</f>
        <v>11250</v>
      </c>
      <c r="Z17" s="141">
        <f>'Наполни своё лето| comiss'!Z17</f>
        <v>10350</v>
      </c>
      <c r="AA17" s="141">
        <f>'Наполни своё лето| comiss'!AA17</f>
        <v>10350</v>
      </c>
      <c r="AB17" s="141">
        <f>'Наполни своё лето| comiss'!AB17</f>
        <v>12150</v>
      </c>
      <c r="AC17" s="141">
        <f>'Наполни своё лето| comiss'!AC17</f>
        <v>10350</v>
      </c>
      <c r="AD17" s="141">
        <f>'Наполни своё лето| comiss'!AD17</f>
        <v>10350</v>
      </c>
    </row>
    <row r="18" spans="1:30" ht="11.45" customHeight="1" x14ac:dyDescent="0.2">
      <c r="A18" s="3">
        <v>2</v>
      </c>
      <c r="B18" s="141">
        <f>'Наполни своё лето| comiss'!B18</f>
        <v>15570</v>
      </c>
      <c r="C18" s="141">
        <f>'Наполни своё лето| comiss'!C18</f>
        <v>12150</v>
      </c>
      <c r="D18" s="141">
        <f>'Наполни своё лето| comiss'!D18</f>
        <v>12150</v>
      </c>
      <c r="E18" s="141">
        <f>'Наполни своё лето| comiss'!E18</f>
        <v>11790</v>
      </c>
      <c r="F18" s="141">
        <f>'Наполни своё лето| comiss'!F18</f>
        <v>12510</v>
      </c>
      <c r="G18" s="141">
        <f>'Наполни своё лето| comiss'!G18</f>
        <v>12510</v>
      </c>
      <c r="H18" s="141">
        <f>'Наполни своё лето| comiss'!H18</f>
        <v>12510</v>
      </c>
      <c r="I18" s="141">
        <f>'Наполни своё лето| comiss'!I18</f>
        <v>12510</v>
      </c>
      <c r="J18" s="141">
        <f>'Наполни своё лето| comiss'!J18</f>
        <v>12510</v>
      </c>
      <c r="K18" s="141">
        <f>'Наполни своё лето| comiss'!K18</f>
        <v>13950</v>
      </c>
      <c r="L18" s="141">
        <f>'Наполни своё лето| comiss'!L18</f>
        <v>13770</v>
      </c>
      <c r="M18" s="141">
        <f>'Наполни своё лето| comiss'!M18</f>
        <v>11790</v>
      </c>
      <c r="N18" s="141">
        <f>'Наполни своё лето| comiss'!N18</f>
        <v>12510</v>
      </c>
      <c r="O18" s="141">
        <f>'Наполни своё лето| comiss'!O18</f>
        <v>12510</v>
      </c>
      <c r="P18" s="141">
        <f>'Наполни своё лето| comiss'!P18</f>
        <v>12510</v>
      </c>
      <c r="Q18" s="141">
        <f>'Наполни своё лето| comiss'!Q18</f>
        <v>12510</v>
      </c>
      <c r="R18" s="141">
        <f>'Наполни своё лето| comiss'!R18</f>
        <v>12510</v>
      </c>
      <c r="S18" s="141">
        <f>'Наполни своё лето| comiss'!S18</f>
        <v>12510</v>
      </c>
      <c r="T18" s="141">
        <f>'Наполни своё лето| comiss'!T18</f>
        <v>12510</v>
      </c>
      <c r="U18" s="141">
        <f>'Наполни своё лето| comiss'!U18</f>
        <v>12510</v>
      </c>
      <c r="V18" s="141">
        <f>'Наполни своё лето| comiss'!V18</f>
        <v>12510</v>
      </c>
      <c r="W18" s="141">
        <f>'Наполни своё лето| comiss'!W18</f>
        <v>11610</v>
      </c>
      <c r="X18" s="141">
        <f>'Наполни своё лето| comiss'!X18</f>
        <v>11610</v>
      </c>
      <c r="Y18" s="141">
        <f>'Наполни своё лето| comiss'!Y18</f>
        <v>12510</v>
      </c>
      <c r="Z18" s="141">
        <f>'Наполни своё лето| comiss'!Z18</f>
        <v>11610</v>
      </c>
      <c r="AA18" s="141">
        <f>'Наполни своё лето| comiss'!AA18</f>
        <v>11610</v>
      </c>
      <c r="AB18" s="141">
        <f>'Наполни своё лето| comiss'!AB18</f>
        <v>13410</v>
      </c>
      <c r="AC18" s="141">
        <f>'Наполни своё лето| comiss'!AC18</f>
        <v>11610</v>
      </c>
      <c r="AD18" s="141">
        <f>'Наполни своё лето| comiss'!AD18</f>
        <v>11610</v>
      </c>
    </row>
    <row r="19" spans="1:30"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row>
    <row r="20" spans="1:30" s="118" customFormat="1" ht="11.45" customHeight="1" x14ac:dyDescent="0.2">
      <c r="A20" s="121">
        <v>1</v>
      </c>
      <c r="B20" s="141">
        <f>'Наполни своё лето| comiss'!B20</f>
        <v>16650</v>
      </c>
      <c r="C20" s="141">
        <f>'Наполни своё лето| comiss'!C20</f>
        <v>12240</v>
      </c>
      <c r="D20" s="141">
        <f>'Наполни своё лето| comiss'!D20</f>
        <v>12240</v>
      </c>
      <c r="E20" s="141">
        <f>'Наполни своё лето| comiss'!E20</f>
        <v>11880</v>
      </c>
      <c r="F20" s="141">
        <f>'Наполни своё лето| comiss'!F20</f>
        <v>12600</v>
      </c>
      <c r="G20" s="141">
        <f>'Наполни своё лето| comiss'!G20</f>
        <v>12600</v>
      </c>
      <c r="H20" s="141">
        <f>'Наполни своё лето| comiss'!H20</f>
        <v>12600</v>
      </c>
      <c r="I20" s="141">
        <f>'Наполни своё лето| comiss'!I20</f>
        <v>12600</v>
      </c>
      <c r="J20" s="141">
        <f>'Наполни своё лето| comiss'!J20</f>
        <v>12600</v>
      </c>
      <c r="K20" s="141">
        <f>'Наполни своё лето| comiss'!K20</f>
        <v>14040</v>
      </c>
      <c r="L20" s="141">
        <f>'Наполни своё лето| comiss'!L20</f>
        <v>13860</v>
      </c>
      <c r="M20" s="141">
        <f>'Наполни своё лето| comiss'!M20</f>
        <v>11880</v>
      </c>
      <c r="N20" s="141">
        <f>'Наполни своё лето| comiss'!N20</f>
        <v>12600</v>
      </c>
      <c r="O20" s="141">
        <f>'Наполни своё лето| comiss'!O20</f>
        <v>12600</v>
      </c>
      <c r="P20" s="141">
        <f>'Наполни своё лето| comiss'!P20</f>
        <v>12600</v>
      </c>
      <c r="Q20" s="141">
        <f>'Наполни своё лето| comiss'!Q20</f>
        <v>12600</v>
      </c>
      <c r="R20" s="141">
        <f>'Наполни своё лето| comiss'!R20</f>
        <v>12600</v>
      </c>
      <c r="S20" s="141">
        <f>'Наполни своё лето| comiss'!S20</f>
        <v>12600</v>
      </c>
      <c r="T20" s="141">
        <f>'Наполни своё лето| comiss'!T20</f>
        <v>12600</v>
      </c>
      <c r="U20" s="141">
        <f>'Наполни своё лето| comiss'!U20</f>
        <v>12600</v>
      </c>
      <c r="V20" s="141">
        <f>'Наполни своё лето| comiss'!V20</f>
        <v>12600</v>
      </c>
      <c r="W20" s="141">
        <f>'Наполни своё лето| comiss'!W20</f>
        <v>11700</v>
      </c>
      <c r="X20" s="141">
        <f>'Наполни своё лето| comiss'!X20</f>
        <v>11700</v>
      </c>
      <c r="Y20" s="141">
        <f>'Наполни своё лето| comiss'!Y20</f>
        <v>12600</v>
      </c>
      <c r="Z20" s="141">
        <f>'Наполни своё лето| comiss'!Z20</f>
        <v>11700</v>
      </c>
      <c r="AA20" s="141">
        <f>'Наполни своё лето| comiss'!AA20</f>
        <v>11700</v>
      </c>
      <c r="AB20" s="141">
        <f>'Наполни своё лето| comiss'!AB20</f>
        <v>13500</v>
      </c>
      <c r="AC20" s="141">
        <f>'Наполни своё лето| comiss'!AC20</f>
        <v>11700</v>
      </c>
      <c r="AD20" s="141">
        <f>'Наполни своё лето| comiss'!AD20</f>
        <v>11700</v>
      </c>
    </row>
    <row r="21" spans="1:30" s="118" customFormat="1" ht="11.45" customHeight="1" x14ac:dyDescent="0.2">
      <c r="A21" s="121">
        <v>2</v>
      </c>
      <c r="B21" s="141">
        <f>'Наполни своё лето| comiss'!B21</f>
        <v>17910</v>
      </c>
      <c r="C21" s="141">
        <f>'Наполни своё лето| comiss'!C21</f>
        <v>13500</v>
      </c>
      <c r="D21" s="141">
        <f>'Наполни своё лето| comiss'!D21</f>
        <v>13500</v>
      </c>
      <c r="E21" s="141">
        <f>'Наполни своё лето| comiss'!E21</f>
        <v>13140</v>
      </c>
      <c r="F21" s="141">
        <f>'Наполни своё лето| comiss'!F21</f>
        <v>13860</v>
      </c>
      <c r="G21" s="141">
        <f>'Наполни своё лето| comiss'!G21</f>
        <v>13860</v>
      </c>
      <c r="H21" s="141">
        <f>'Наполни своё лето| comiss'!H21</f>
        <v>13860</v>
      </c>
      <c r="I21" s="141">
        <f>'Наполни своё лето| comiss'!I21</f>
        <v>13860</v>
      </c>
      <c r="J21" s="141">
        <f>'Наполни своё лето| comiss'!J21</f>
        <v>13860</v>
      </c>
      <c r="K21" s="141">
        <f>'Наполни своё лето| comiss'!K21</f>
        <v>15300</v>
      </c>
      <c r="L21" s="141">
        <f>'Наполни своё лето| comiss'!L21</f>
        <v>15120</v>
      </c>
      <c r="M21" s="141">
        <f>'Наполни своё лето| comiss'!M21</f>
        <v>13140</v>
      </c>
      <c r="N21" s="141">
        <f>'Наполни своё лето| comiss'!N21</f>
        <v>13860</v>
      </c>
      <c r="O21" s="141">
        <f>'Наполни своё лето| comiss'!O21</f>
        <v>13860</v>
      </c>
      <c r="P21" s="141">
        <f>'Наполни своё лето| comiss'!P21</f>
        <v>13860</v>
      </c>
      <c r="Q21" s="141">
        <f>'Наполни своё лето| comiss'!Q21</f>
        <v>13860</v>
      </c>
      <c r="R21" s="141">
        <f>'Наполни своё лето| comiss'!R21</f>
        <v>13860</v>
      </c>
      <c r="S21" s="141">
        <f>'Наполни своё лето| comiss'!S21</f>
        <v>13860</v>
      </c>
      <c r="T21" s="141">
        <f>'Наполни своё лето| comiss'!T21</f>
        <v>13860</v>
      </c>
      <c r="U21" s="141">
        <f>'Наполни своё лето| comiss'!U21</f>
        <v>13860</v>
      </c>
      <c r="V21" s="141">
        <f>'Наполни своё лето| comiss'!V21</f>
        <v>13860</v>
      </c>
      <c r="W21" s="141">
        <f>'Наполни своё лето| comiss'!W21</f>
        <v>12960</v>
      </c>
      <c r="X21" s="141">
        <f>'Наполни своё лето| comiss'!X21</f>
        <v>12960</v>
      </c>
      <c r="Y21" s="141">
        <f>'Наполни своё лето| comiss'!Y21</f>
        <v>13860</v>
      </c>
      <c r="Z21" s="141">
        <f>'Наполни своё лето| comiss'!Z21</f>
        <v>12960</v>
      </c>
      <c r="AA21" s="141">
        <f>'Наполни своё лето| comiss'!AA21</f>
        <v>12960</v>
      </c>
      <c r="AB21" s="141">
        <f>'Наполни своё лето| comiss'!AB21</f>
        <v>14760</v>
      </c>
      <c r="AC21" s="141">
        <f>'Наполни своё лето| comiss'!AC21</f>
        <v>12960</v>
      </c>
      <c r="AD21" s="141">
        <f>'Наполни своё лето| comiss'!AD21</f>
        <v>12960</v>
      </c>
    </row>
    <row r="22" spans="1:30"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row>
    <row r="23" spans="1:30" ht="11.45" customHeight="1" x14ac:dyDescent="0.2">
      <c r="A23" s="51" t="s">
        <v>24</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row>
    <row r="24" spans="1:30" ht="24.6" customHeight="1" x14ac:dyDescent="0.2">
      <c r="A24" s="8" t="s">
        <v>0</v>
      </c>
      <c r="B24" s="129">
        <f t="shared" ref="B24" si="0">B5</f>
        <v>45847</v>
      </c>
      <c r="C24" s="129">
        <f t="shared" ref="C24:AD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129">
        <f t="shared" si="1"/>
        <v>45913</v>
      </c>
      <c r="AC24" s="129">
        <f t="shared" si="1"/>
        <v>45926</v>
      </c>
      <c r="AD24" s="129">
        <f t="shared" si="1"/>
        <v>45928</v>
      </c>
    </row>
    <row r="25" spans="1:30" ht="24.6" customHeight="1" x14ac:dyDescent="0.2">
      <c r="A25" s="37"/>
      <c r="B25" s="129">
        <f t="shared" ref="B25" si="2">B6</f>
        <v>45848</v>
      </c>
      <c r="C25" s="129">
        <f t="shared" ref="C25:AD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129">
        <f t="shared" si="3"/>
        <v>45925</v>
      </c>
      <c r="AC25" s="129">
        <f t="shared" si="3"/>
        <v>45927</v>
      </c>
      <c r="AD25" s="129">
        <f t="shared" si="3"/>
        <v>45930</v>
      </c>
    </row>
    <row r="26" spans="1:30"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row>
    <row r="27" spans="1:30" ht="11.45" customHeight="1" x14ac:dyDescent="0.2">
      <c r="A27" s="3">
        <v>1</v>
      </c>
      <c r="B27" s="141">
        <f t="shared" ref="B27" si="4">B8*0.85</f>
        <v>8721</v>
      </c>
      <c r="C27" s="141">
        <f t="shared" ref="C27:AD27" si="5">C8*0.85</f>
        <v>5814</v>
      </c>
      <c r="D27" s="141">
        <f t="shared" si="5"/>
        <v>5814</v>
      </c>
      <c r="E27" s="141">
        <f t="shared" si="5"/>
        <v>5508</v>
      </c>
      <c r="F27" s="141">
        <f t="shared" si="5"/>
        <v>6120</v>
      </c>
      <c r="G27" s="141">
        <f t="shared" si="5"/>
        <v>6120</v>
      </c>
      <c r="H27" s="141">
        <f t="shared" si="5"/>
        <v>6120</v>
      </c>
      <c r="I27" s="141">
        <f t="shared" si="5"/>
        <v>6120</v>
      </c>
      <c r="J27" s="141">
        <f t="shared" si="5"/>
        <v>6120</v>
      </c>
      <c r="K27" s="141">
        <f t="shared" si="5"/>
        <v>7344</v>
      </c>
      <c r="L27" s="141">
        <f t="shared" si="5"/>
        <v>7191</v>
      </c>
      <c r="M27" s="141">
        <f t="shared" si="5"/>
        <v>5508</v>
      </c>
      <c r="N27" s="141">
        <f t="shared" si="5"/>
        <v>6120</v>
      </c>
      <c r="O27" s="141">
        <f t="shared" si="5"/>
        <v>6120</v>
      </c>
      <c r="P27" s="141">
        <f t="shared" si="5"/>
        <v>6120</v>
      </c>
      <c r="Q27" s="141">
        <f t="shared" si="5"/>
        <v>6120</v>
      </c>
      <c r="R27" s="141">
        <f t="shared" si="5"/>
        <v>6120</v>
      </c>
      <c r="S27" s="141">
        <f t="shared" si="5"/>
        <v>6120</v>
      </c>
      <c r="T27" s="141">
        <f t="shared" si="5"/>
        <v>6120</v>
      </c>
      <c r="U27" s="141">
        <f t="shared" si="5"/>
        <v>6120</v>
      </c>
      <c r="V27" s="141">
        <f t="shared" si="5"/>
        <v>6120</v>
      </c>
      <c r="W27" s="141">
        <f t="shared" si="5"/>
        <v>5355</v>
      </c>
      <c r="X27" s="141">
        <f t="shared" si="5"/>
        <v>5355</v>
      </c>
      <c r="Y27" s="141">
        <f t="shared" si="5"/>
        <v>6120</v>
      </c>
      <c r="Z27" s="141">
        <f t="shared" si="5"/>
        <v>5355</v>
      </c>
      <c r="AA27" s="141">
        <f t="shared" si="5"/>
        <v>5355</v>
      </c>
      <c r="AB27" s="141">
        <f t="shared" si="5"/>
        <v>6885</v>
      </c>
      <c r="AC27" s="141">
        <f t="shared" si="5"/>
        <v>5355</v>
      </c>
      <c r="AD27" s="141">
        <f t="shared" si="5"/>
        <v>5355</v>
      </c>
    </row>
    <row r="28" spans="1:30" ht="11.45" customHeight="1" x14ac:dyDescent="0.2">
      <c r="A28" s="3">
        <v>2</v>
      </c>
      <c r="B28" s="141">
        <f t="shared" ref="B28" si="6">B9*0.85</f>
        <v>9792</v>
      </c>
      <c r="C28" s="141">
        <f t="shared" ref="C28:AD28" si="7">C9*0.85</f>
        <v>6885</v>
      </c>
      <c r="D28" s="141">
        <f t="shared" si="7"/>
        <v>6885</v>
      </c>
      <c r="E28" s="141">
        <f t="shared" si="7"/>
        <v>6579</v>
      </c>
      <c r="F28" s="141">
        <f t="shared" si="7"/>
        <v>7191</v>
      </c>
      <c r="G28" s="141">
        <f t="shared" si="7"/>
        <v>7191</v>
      </c>
      <c r="H28" s="141">
        <f t="shared" si="7"/>
        <v>7191</v>
      </c>
      <c r="I28" s="141">
        <f t="shared" si="7"/>
        <v>7191</v>
      </c>
      <c r="J28" s="141">
        <f t="shared" si="7"/>
        <v>7191</v>
      </c>
      <c r="K28" s="141">
        <f t="shared" si="7"/>
        <v>8415</v>
      </c>
      <c r="L28" s="141">
        <f t="shared" si="7"/>
        <v>8262</v>
      </c>
      <c r="M28" s="141">
        <f t="shared" si="7"/>
        <v>6579</v>
      </c>
      <c r="N28" s="141">
        <f t="shared" si="7"/>
        <v>7191</v>
      </c>
      <c r="O28" s="141">
        <f t="shared" si="7"/>
        <v>7191</v>
      </c>
      <c r="P28" s="141">
        <f t="shared" si="7"/>
        <v>7191</v>
      </c>
      <c r="Q28" s="141">
        <f t="shared" si="7"/>
        <v>7191</v>
      </c>
      <c r="R28" s="141">
        <f t="shared" si="7"/>
        <v>7191</v>
      </c>
      <c r="S28" s="141">
        <f t="shared" si="7"/>
        <v>7191</v>
      </c>
      <c r="T28" s="141">
        <f t="shared" si="7"/>
        <v>7191</v>
      </c>
      <c r="U28" s="141">
        <f t="shared" si="7"/>
        <v>7191</v>
      </c>
      <c r="V28" s="141">
        <f t="shared" si="7"/>
        <v>7191</v>
      </c>
      <c r="W28" s="141">
        <f t="shared" si="7"/>
        <v>6426</v>
      </c>
      <c r="X28" s="141">
        <f t="shared" si="7"/>
        <v>6426</v>
      </c>
      <c r="Y28" s="141">
        <f t="shared" si="7"/>
        <v>7191</v>
      </c>
      <c r="Z28" s="141">
        <f t="shared" si="7"/>
        <v>6426</v>
      </c>
      <c r="AA28" s="141">
        <f t="shared" si="7"/>
        <v>6426</v>
      </c>
      <c r="AB28" s="141">
        <f t="shared" si="7"/>
        <v>7956</v>
      </c>
      <c r="AC28" s="141">
        <f t="shared" si="7"/>
        <v>6426</v>
      </c>
      <c r="AD28" s="141">
        <f t="shared" si="7"/>
        <v>6426</v>
      </c>
    </row>
    <row r="29" spans="1:30"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row>
    <row r="30" spans="1:30" ht="11.45" customHeight="1" x14ac:dyDescent="0.2">
      <c r="A30" s="3">
        <v>1</v>
      </c>
      <c r="B30" s="141">
        <f t="shared" ref="B30" si="8">B11*0.85</f>
        <v>9868.5</v>
      </c>
      <c r="C30" s="141">
        <f t="shared" ref="C30:AD30" si="9">C11*0.85</f>
        <v>6961.5</v>
      </c>
      <c r="D30" s="141">
        <f t="shared" si="9"/>
        <v>6961.5</v>
      </c>
      <c r="E30" s="141">
        <f t="shared" si="9"/>
        <v>6655.5</v>
      </c>
      <c r="F30" s="141">
        <f t="shared" si="9"/>
        <v>7267.5</v>
      </c>
      <c r="G30" s="141">
        <f t="shared" si="9"/>
        <v>7267.5</v>
      </c>
      <c r="H30" s="141">
        <f t="shared" si="9"/>
        <v>7267.5</v>
      </c>
      <c r="I30" s="141">
        <f t="shared" si="9"/>
        <v>7267.5</v>
      </c>
      <c r="J30" s="141">
        <f t="shared" si="9"/>
        <v>7267.5</v>
      </c>
      <c r="K30" s="141">
        <f t="shared" si="9"/>
        <v>8491.5</v>
      </c>
      <c r="L30" s="141">
        <f t="shared" si="9"/>
        <v>8338.5</v>
      </c>
      <c r="M30" s="141">
        <f t="shared" si="9"/>
        <v>6655.5</v>
      </c>
      <c r="N30" s="141">
        <f t="shared" si="9"/>
        <v>7267.5</v>
      </c>
      <c r="O30" s="141">
        <f t="shared" si="9"/>
        <v>7267.5</v>
      </c>
      <c r="P30" s="141">
        <f t="shared" si="9"/>
        <v>7267.5</v>
      </c>
      <c r="Q30" s="141">
        <f t="shared" si="9"/>
        <v>7267.5</v>
      </c>
      <c r="R30" s="141">
        <f t="shared" si="9"/>
        <v>7267.5</v>
      </c>
      <c r="S30" s="141">
        <f t="shared" si="9"/>
        <v>7267.5</v>
      </c>
      <c r="T30" s="141">
        <f t="shared" si="9"/>
        <v>7267.5</v>
      </c>
      <c r="U30" s="141">
        <f t="shared" si="9"/>
        <v>7267.5</v>
      </c>
      <c r="V30" s="141">
        <f t="shared" si="9"/>
        <v>7267.5</v>
      </c>
      <c r="W30" s="141">
        <f t="shared" si="9"/>
        <v>6502.5</v>
      </c>
      <c r="X30" s="141">
        <f t="shared" si="9"/>
        <v>6502.5</v>
      </c>
      <c r="Y30" s="141">
        <f t="shared" si="9"/>
        <v>7267.5</v>
      </c>
      <c r="Z30" s="141">
        <f t="shared" si="9"/>
        <v>6502.5</v>
      </c>
      <c r="AA30" s="141">
        <f t="shared" si="9"/>
        <v>6502.5</v>
      </c>
      <c r="AB30" s="141">
        <f t="shared" si="9"/>
        <v>8032.5</v>
      </c>
      <c r="AC30" s="141">
        <f t="shared" si="9"/>
        <v>6502.5</v>
      </c>
      <c r="AD30" s="141">
        <f t="shared" si="9"/>
        <v>6502.5</v>
      </c>
    </row>
    <row r="31" spans="1:30" ht="11.45" customHeight="1" x14ac:dyDescent="0.2">
      <c r="A31" s="3">
        <v>2</v>
      </c>
      <c r="B31" s="141">
        <f t="shared" ref="B31" si="10">B12*0.85</f>
        <v>10939.5</v>
      </c>
      <c r="C31" s="141">
        <f t="shared" ref="C31:AD31" si="11">C12*0.85</f>
        <v>8032.5</v>
      </c>
      <c r="D31" s="141">
        <f t="shared" si="11"/>
        <v>8032.5</v>
      </c>
      <c r="E31" s="141">
        <f t="shared" si="11"/>
        <v>7726.5</v>
      </c>
      <c r="F31" s="141">
        <f t="shared" si="11"/>
        <v>8338.5</v>
      </c>
      <c r="G31" s="141">
        <f t="shared" si="11"/>
        <v>8338.5</v>
      </c>
      <c r="H31" s="141">
        <f t="shared" si="11"/>
        <v>8338.5</v>
      </c>
      <c r="I31" s="141">
        <f t="shared" si="11"/>
        <v>8338.5</v>
      </c>
      <c r="J31" s="141">
        <f t="shared" si="11"/>
        <v>8338.5</v>
      </c>
      <c r="K31" s="141">
        <f t="shared" si="11"/>
        <v>9562.5</v>
      </c>
      <c r="L31" s="141">
        <f t="shared" si="11"/>
        <v>9409.5</v>
      </c>
      <c r="M31" s="141">
        <f t="shared" si="11"/>
        <v>7726.5</v>
      </c>
      <c r="N31" s="141">
        <f t="shared" si="11"/>
        <v>8338.5</v>
      </c>
      <c r="O31" s="141">
        <f t="shared" si="11"/>
        <v>8338.5</v>
      </c>
      <c r="P31" s="141">
        <f t="shared" si="11"/>
        <v>8338.5</v>
      </c>
      <c r="Q31" s="141">
        <f t="shared" si="11"/>
        <v>8338.5</v>
      </c>
      <c r="R31" s="141">
        <f t="shared" si="11"/>
        <v>8338.5</v>
      </c>
      <c r="S31" s="141">
        <f t="shared" si="11"/>
        <v>8338.5</v>
      </c>
      <c r="T31" s="141">
        <f t="shared" si="11"/>
        <v>8338.5</v>
      </c>
      <c r="U31" s="141">
        <f t="shared" si="11"/>
        <v>8338.5</v>
      </c>
      <c r="V31" s="141">
        <f t="shared" si="11"/>
        <v>8338.5</v>
      </c>
      <c r="W31" s="141">
        <f t="shared" si="11"/>
        <v>7573.5</v>
      </c>
      <c r="X31" s="141">
        <f t="shared" si="11"/>
        <v>7573.5</v>
      </c>
      <c r="Y31" s="141">
        <f t="shared" si="11"/>
        <v>8338.5</v>
      </c>
      <c r="Z31" s="141">
        <f t="shared" si="11"/>
        <v>7573.5</v>
      </c>
      <c r="AA31" s="141">
        <f t="shared" si="11"/>
        <v>7573.5</v>
      </c>
      <c r="AB31" s="141">
        <f t="shared" si="11"/>
        <v>9103.5</v>
      </c>
      <c r="AC31" s="141">
        <f t="shared" si="11"/>
        <v>7573.5</v>
      </c>
      <c r="AD31" s="141">
        <f t="shared" si="11"/>
        <v>7573.5</v>
      </c>
    </row>
    <row r="32" spans="1:30"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row>
    <row r="33" spans="1:30" ht="11.45" customHeight="1" x14ac:dyDescent="0.2">
      <c r="A33" s="3">
        <v>1</v>
      </c>
      <c r="B33" s="141">
        <f t="shared" ref="B33" si="12">B14*0.85</f>
        <v>11398.5</v>
      </c>
      <c r="C33" s="141">
        <f t="shared" ref="C33:AD33" si="13">C14*0.85</f>
        <v>8491.5</v>
      </c>
      <c r="D33" s="141">
        <f t="shared" si="13"/>
        <v>8491.5</v>
      </c>
      <c r="E33" s="141">
        <f t="shared" si="13"/>
        <v>8185.5</v>
      </c>
      <c r="F33" s="141">
        <f t="shared" si="13"/>
        <v>8797.5</v>
      </c>
      <c r="G33" s="141">
        <f t="shared" si="13"/>
        <v>8797.5</v>
      </c>
      <c r="H33" s="141">
        <f t="shared" si="13"/>
        <v>8797.5</v>
      </c>
      <c r="I33" s="141">
        <f t="shared" si="13"/>
        <v>8797.5</v>
      </c>
      <c r="J33" s="141">
        <f t="shared" si="13"/>
        <v>8797.5</v>
      </c>
      <c r="K33" s="141">
        <f t="shared" si="13"/>
        <v>10021.5</v>
      </c>
      <c r="L33" s="141">
        <f t="shared" si="13"/>
        <v>9868.5</v>
      </c>
      <c r="M33" s="141">
        <f t="shared" si="13"/>
        <v>8185.5</v>
      </c>
      <c r="N33" s="141">
        <f t="shared" si="13"/>
        <v>8797.5</v>
      </c>
      <c r="O33" s="141">
        <f t="shared" si="13"/>
        <v>8797.5</v>
      </c>
      <c r="P33" s="141">
        <f t="shared" si="13"/>
        <v>8797.5</v>
      </c>
      <c r="Q33" s="141">
        <f t="shared" si="13"/>
        <v>8797.5</v>
      </c>
      <c r="R33" s="141">
        <f t="shared" si="13"/>
        <v>8797.5</v>
      </c>
      <c r="S33" s="141">
        <f t="shared" si="13"/>
        <v>8797.5</v>
      </c>
      <c r="T33" s="141">
        <f t="shared" si="13"/>
        <v>8797.5</v>
      </c>
      <c r="U33" s="141">
        <f t="shared" si="13"/>
        <v>8797.5</v>
      </c>
      <c r="V33" s="141">
        <f t="shared" si="13"/>
        <v>8797.5</v>
      </c>
      <c r="W33" s="141">
        <f t="shared" si="13"/>
        <v>8032.5</v>
      </c>
      <c r="X33" s="141">
        <f t="shared" si="13"/>
        <v>8032.5</v>
      </c>
      <c r="Y33" s="141">
        <f t="shared" si="13"/>
        <v>8797.5</v>
      </c>
      <c r="Z33" s="141">
        <f t="shared" si="13"/>
        <v>8032.5</v>
      </c>
      <c r="AA33" s="141">
        <f t="shared" si="13"/>
        <v>8032.5</v>
      </c>
      <c r="AB33" s="141">
        <f t="shared" si="13"/>
        <v>9562.5</v>
      </c>
      <c r="AC33" s="141">
        <f t="shared" si="13"/>
        <v>8032.5</v>
      </c>
      <c r="AD33" s="141">
        <f t="shared" si="13"/>
        <v>8032.5</v>
      </c>
    </row>
    <row r="34" spans="1:30" ht="11.45" customHeight="1" x14ac:dyDescent="0.2">
      <c r="A34" s="3">
        <v>2</v>
      </c>
      <c r="B34" s="141">
        <f t="shared" ref="B34" si="14">B15*0.85</f>
        <v>12469.5</v>
      </c>
      <c r="C34" s="141">
        <f t="shared" ref="C34:AD34" si="15">C15*0.85</f>
        <v>9562.5</v>
      </c>
      <c r="D34" s="141">
        <f t="shared" si="15"/>
        <v>9562.5</v>
      </c>
      <c r="E34" s="141">
        <f t="shared" si="15"/>
        <v>9256.5</v>
      </c>
      <c r="F34" s="141">
        <f t="shared" si="15"/>
        <v>9868.5</v>
      </c>
      <c r="G34" s="141">
        <f t="shared" si="15"/>
        <v>9868.5</v>
      </c>
      <c r="H34" s="141">
        <f t="shared" si="15"/>
        <v>9868.5</v>
      </c>
      <c r="I34" s="141">
        <f t="shared" si="15"/>
        <v>9868.5</v>
      </c>
      <c r="J34" s="141">
        <f t="shared" si="15"/>
        <v>9868.5</v>
      </c>
      <c r="K34" s="141">
        <f t="shared" si="15"/>
        <v>11092.5</v>
      </c>
      <c r="L34" s="141">
        <f t="shared" si="15"/>
        <v>10939.5</v>
      </c>
      <c r="M34" s="141">
        <f t="shared" si="15"/>
        <v>9256.5</v>
      </c>
      <c r="N34" s="141">
        <f t="shared" si="15"/>
        <v>9868.5</v>
      </c>
      <c r="O34" s="141">
        <f t="shared" si="15"/>
        <v>9868.5</v>
      </c>
      <c r="P34" s="141">
        <f t="shared" si="15"/>
        <v>9868.5</v>
      </c>
      <c r="Q34" s="141">
        <f t="shared" si="15"/>
        <v>9868.5</v>
      </c>
      <c r="R34" s="141">
        <f t="shared" si="15"/>
        <v>9868.5</v>
      </c>
      <c r="S34" s="141">
        <f t="shared" si="15"/>
        <v>9868.5</v>
      </c>
      <c r="T34" s="141">
        <f t="shared" si="15"/>
        <v>9868.5</v>
      </c>
      <c r="U34" s="141">
        <f t="shared" si="15"/>
        <v>9868.5</v>
      </c>
      <c r="V34" s="141">
        <f t="shared" si="15"/>
        <v>9868.5</v>
      </c>
      <c r="W34" s="141">
        <f t="shared" si="15"/>
        <v>9103.5</v>
      </c>
      <c r="X34" s="141">
        <f t="shared" si="15"/>
        <v>9103.5</v>
      </c>
      <c r="Y34" s="141">
        <f t="shared" si="15"/>
        <v>9868.5</v>
      </c>
      <c r="Z34" s="141">
        <f t="shared" si="15"/>
        <v>9103.5</v>
      </c>
      <c r="AA34" s="141">
        <f t="shared" si="15"/>
        <v>9103.5</v>
      </c>
      <c r="AB34" s="141">
        <f t="shared" si="15"/>
        <v>10633.5</v>
      </c>
      <c r="AC34" s="141">
        <f t="shared" si="15"/>
        <v>9103.5</v>
      </c>
      <c r="AD34" s="141">
        <f t="shared" si="15"/>
        <v>9103.5</v>
      </c>
    </row>
    <row r="35" spans="1:30"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row>
    <row r="36" spans="1:30" ht="11.45" customHeight="1" x14ac:dyDescent="0.2">
      <c r="A36" s="3">
        <v>1</v>
      </c>
      <c r="B36" s="141">
        <f t="shared" ref="B36" si="16">B17*0.85</f>
        <v>12163.5</v>
      </c>
      <c r="C36" s="141">
        <f t="shared" ref="C36:AD36" si="17">C17*0.85</f>
        <v>9256.5</v>
      </c>
      <c r="D36" s="141">
        <f t="shared" si="17"/>
        <v>9256.5</v>
      </c>
      <c r="E36" s="141">
        <f t="shared" si="17"/>
        <v>8950.5</v>
      </c>
      <c r="F36" s="141">
        <f t="shared" si="17"/>
        <v>9562.5</v>
      </c>
      <c r="G36" s="141">
        <f t="shared" si="17"/>
        <v>9562.5</v>
      </c>
      <c r="H36" s="141">
        <f t="shared" si="17"/>
        <v>9562.5</v>
      </c>
      <c r="I36" s="141">
        <f t="shared" si="17"/>
        <v>9562.5</v>
      </c>
      <c r="J36" s="141">
        <f t="shared" si="17"/>
        <v>9562.5</v>
      </c>
      <c r="K36" s="141">
        <f t="shared" si="17"/>
        <v>10786.5</v>
      </c>
      <c r="L36" s="141">
        <f t="shared" si="17"/>
        <v>10633.5</v>
      </c>
      <c r="M36" s="141">
        <f t="shared" si="17"/>
        <v>8950.5</v>
      </c>
      <c r="N36" s="141">
        <f t="shared" si="17"/>
        <v>9562.5</v>
      </c>
      <c r="O36" s="141">
        <f t="shared" si="17"/>
        <v>9562.5</v>
      </c>
      <c r="P36" s="141">
        <f t="shared" si="17"/>
        <v>9562.5</v>
      </c>
      <c r="Q36" s="141">
        <f t="shared" si="17"/>
        <v>9562.5</v>
      </c>
      <c r="R36" s="141">
        <f t="shared" si="17"/>
        <v>9562.5</v>
      </c>
      <c r="S36" s="141">
        <f t="shared" si="17"/>
        <v>9562.5</v>
      </c>
      <c r="T36" s="141">
        <f t="shared" si="17"/>
        <v>9562.5</v>
      </c>
      <c r="U36" s="141">
        <f t="shared" si="17"/>
        <v>9562.5</v>
      </c>
      <c r="V36" s="141">
        <f t="shared" si="17"/>
        <v>9562.5</v>
      </c>
      <c r="W36" s="141">
        <f t="shared" si="17"/>
        <v>8797.5</v>
      </c>
      <c r="X36" s="141">
        <f t="shared" si="17"/>
        <v>8797.5</v>
      </c>
      <c r="Y36" s="141">
        <f t="shared" si="17"/>
        <v>9562.5</v>
      </c>
      <c r="Z36" s="141">
        <f t="shared" si="17"/>
        <v>8797.5</v>
      </c>
      <c r="AA36" s="141">
        <f t="shared" si="17"/>
        <v>8797.5</v>
      </c>
      <c r="AB36" s="141">
        <f t="shared" si="17"/>
        <v>10327.5</v>
      </c>
      <c r="AC36" s="141">
        <f t="shared" si="17"/>
        <v>8797.5</v>
      </c>
      <c r="AD36" s="141">
        <f t="shared" si="17"/>
        <v>8797.5</v>
      </c>
    </row>
    <row r="37" spans="1:30" ht="11.45" customHeight="1" x14ac:dyDescent="0.2">
      <c r="A37" s="3">
        <v>2</v>
      </c>
      <c r="B37" s="141">
        <f t="shared" ref="B37" si="18">B18*0.85</f>
        <v>13234.5</v>
      </c>
      <c r="C37" s="141">
        <f t="shared" ref="C37:AD37" si="19">C18*0.85</f>
        <v>10327.5</v>
      </c>
      <c r="D37" s="141">
        <f t="shared" si="19"/>
        <v>10327.5</v>
      </c>
      <c r="E37" s="141">
        <f t="shared" si="19"/>
        <v>10021.5</v>
      </c>
      <c r="F37" s="141">
        <f t="shared" si="19"/>
        <v>10633.5</v>
      </c>
      <c r="G37" s="141">
        <f t="shared" si="19"/>
        <v>10633.5</v>
      </c>
      <c r="H37" s="141">
        <f t="shared" si="19"/>
        <v>10633.5</v>
      </c>
      <c r="I37" s="141">
        <f t="shared" si="19"/>
        <v>10633.5</v>
      </c>
      <c r="J37" s="141">
        <f t="shared" si="19"/>
        <v>10633.5</v>
      </c>
      <c r="K37" s="141">
        <f t="shared" si="19"/>
        <v>11857.5</v>
      </c>
      <c r="L37" s="141">
        <f t="shared" si="19"/>
        <v>11704.5</v>
      </c>
      <c r="M37" s="141">
        <f t="shared" si="19"/>
        <v>10021.5</v>
      </c>
      <c r="N37" s="141">
        <f t="shared" si="19"/>
        <v>10633.5</v>
      </c>
      <c r="O37" s="141">
        <f t="shared" si="19"/>
        <v>10633.5</v>
      </c>
      <c r="P37" s="141">
        <f t="shared" si="19"/>
        <v>10633.5</v>
      </c>
      <c r="Q37" s="141">
        <f t="shared" si="19"/>
        <v>10633.5</v>
      </c>
      <c r="R37" s="141">
        <f t="shared" si="19"/>
        <v>10633.5</v>
      </c>
      <c r="S37" s="141">
        <f t="shared" si="19"/>
        <v>10633.5</v>
      </c>
      <c r="T37" s="141">
        <f t="shared" si="19"/>
        <v>10633.5</v>
      </c>
      <c r="U37" s="141">
        <f t="shared" si="19"/>
        <v>10633.5</v>
      </c>
      <c r="V37" s="141">
        <f t="shared" si="19"/>
        <v>10633.5</v>
      </c>
      <c r="W37" s="141">
        <f t="shared" si="19"/>
        <v>9868.5</v>
      </c>
      <c r="X37" s="141">
        <f t="shared" si="19"/>
        <v>9868.5</v>
      </c>
      <c r="Y37" s="141">
        <f t="shared" si="19"/>
        <v>10633.5</v>
      </c>
      <c r="Z37" s="141">
        <f t="shared" si="19"/>
        <v>9868.5</v>
      </c>
      <c r="AA37" s="141">
        <f t="shared" si="19"/>
        <v>9868.5</v>
      </c>
      <c r="AB37" s="141">
        <f t="shared" si="19"/>
        <v>11398.5</v>
      </c>
      <c r="AC37" s="141">
        <f t="shared" si="19"/>
        <v>9868.5</v>
      </c>
      <c r="AD37" s="141">
        <f t="shared" si="19"/>
        <v>9868.5</v>
      </c>
    </row>
    <row r="38" spans="1:30"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row>
    <row r="39" spans="1:30" ht="11.45" customHeight="1" x14ac:dyDescent="0.2">
      <c r="A39" s="121">
        <v>1</v>
      </c>
      <c r="B39" s="141">
        <f t="shared" ref="B39" si="20">B20*0.85</f>
        <v>14152.5</v>
      </c>
      <c r="C39" s="141">
        <f t="shared" ref="C39:AD39" si="21">C20*0.85</f>
        <v>10404</v>
      </c>
      <c r="D39" s="141">
        <f t="shared" si="21"/>
        <v>10404</v>
      </c>
      <c r="E39" s="141">
        <f t="shared" si="21"/>
        <v>10098</v>
      </c>
      <c r="F39" s="141">
        <f t="shared" si="21"/>
        <v>10710</v>
      </c>
      <c r="G39" s="141">
        <f t="shared" si="21"/>
        <v>10710</v>
      </c>
      <c r="H39" s="141">
        <f t="shared" si="21"/>
        <v>10710</v>
      </c>
      <c r="I39" s="141">
        <f t="shared" si="21"/>
        <v>10710</v>
      </c>
      <c r="J39" s="141">
        <f t="shared" si="21"/>
        <v>10710</v>
      </c>
      <c r="K39" s="141">
        <f t="shared" si="21"/>
        <v>11934</v>
      </c>
      <c r="L39" s="141">
        <f t="shared" si="21"/>
        <v>11781</v>
      </c>
      <c r="M39" s="141">
        <f t="shared" si="21"/>
        <v>10098</v>
      </c>
      <c r="N39" s="141">
        <f t="shared" si="21"/>
        <v>10710</v>
      </c>
      <c r="O39" s="141">
        <f t="shared" si="21"/>
        <v>10710</v>
      </c>
      <c r="P39" s="141">
        <f t="shared" si="21"/>
        <v>10710</v>
      </c>
      <c r="Q39" s="141">
        <f t="shared" si="21"/>
        <v>10710</v>
      </c>
      <c r="R39" s="141">
        <f t="shared" si="21"/>
        <v>10710</v>
      </c>
      <c r="S39" s="141">
        <f t="shared" si="21"/>
        <v>10710</v>
      </c>
      <c r="T39" s="141">
        <f t="shared" si="21"/>
        <v>10710</v>
      </c>
      <c r="U39" s="141">
        <f t="shared" si="21"/>
        <v>10710</v>
      </c>
      <c r="V39" s="141">
        <f t="shared" si="21"/>
        <v>10710</v>
      </c>
      <c r="W39" s="141">
        <f t="shared" si="21"/>
        <v>9945</v>
      </c>
      <c r="X39" s="141">
        <f t="shared" si="21"/>
        <v>9945</v>
      </c>
      <c r="Y39" s="141">
        <f t="shared" si="21"/>
        <v>10710</v>
      </c>
      <c r="Z39" s="141">
        <f t="shared" si="21"/>
        <v>9945</v>
      </c>
      <c r="AA39" s="141">
        <f t="shared" si="21"/>
        <v>9945</v>
      </c>
      <c r="AB39" s="141">
        <f t="shared" si="21"/>
        <v>11475</v>
      </c>
      <c r="AC39" s="141">
        <f t="shared" si="21"/>
        <v>9945</v>
      </c>
      <c r="AD39" s="141">
        <f t="shared" si="21"/>
        <v>9945</v>
      </c>
    </row>
    <row r="40" spans="1:30" x14ac:dyDescent="0.2">
      <c r="A40" s="121">
        <v>2</v>
      </c>
      <c r="B40" s="141">
        <f t="shared" ref="B40" si="22">B21*0.85</f>
        <v>15223.5</v>
      </c>
      <c r="C40" s="141">
        <f t="shared" ref="C40:AD40" si="23">C21*0.85</f>
        <v>11475</v>
      </c>
      <c r="D40" s="141">
        <f t="shared" si="23"/>
        <v>11475</v>
      </c>
      <c r="E40" s="141">
        <f t="shared" si="23"/>
        <v>11169</v>
      </c>
      <c r="F40" s="141">
        <f t="shared" si="23"/>
        <v>11781</v>
      </c>
      <c r="G40" s="141">
        <f t="shared" si="23"/>
        <v>11781</v>
      </c>
      <c r="H40" s="141">
        <f t="shared" si="23"/>
        <v>11781</v>
      </c>
      <c r="I40" s="141">
        <f t="shared" si="23"/>
        <v>11781</v>
      </c>
      <c r="J40" s="141">
        <f t="shared" si="23"/>
        <v>11781</v>
      </c>
      <c r="K40" s="141">
        <f t="shared" si="23"/>
        <v>13005</v>
      </c>
      <c r="L40" s="141">
        <f t="shared" si="23"/>
        <v>12852</v>
      </c>
      <c r="M40" s="141">
        <f t="shared" si="23"/>
        <v>11169</v>
      </c>
      <c r="N40" s="141">
        <f t="shared" si="23"/>
        <v>11781</v>
      </c>
      <c r="O40" s="141">
        <f t="shared" si="23"/>
        <v>11781</v>
      </c>
      <c r="P40" s="141">
        <f t="shared" si="23"/>
        <v>11781</v>
      </c>
      <c r="Q40" s="141">
        <f t="shared" si="23"/>
        <v>11781</v>
      </c>
      <c r="R40" s="141">
        <f t="shared" si="23"/>
        <v>11781</v>
      </c>
      <c r="S40" s="141">
        <f t="shared" si="23"/>
        <v>11781</v>
      </c>
      <c r="T40" s="141">
        <f t="shared" si="23"/>
        <v>11781</v>
      </c>
      <c r="U40" s="141">
        <f t="shared" si="23"/>
        <v>11781</v>
      </c>
      <c r="V40" s="141">
        <f t="shared" si="23"/>
        <v>11781</v>
      </c>
      <c r="W40" s="141">
        <f t="shared" si="23"/>
        <v>11016</v>
      </c>
      <c r="X40" s="141">
        <f t="shared" si="23"/>
        <v>11016</v>
      </c>
      <c r="Y40" s="141">
        <f t="shared" si="23"/>
        <v>11781</v>
      </c>
      <c r="Z40" s="141">
        <f t="shared" si="23"/>
        <v>11016</v>
      </c>
      <c r="AA40" s="141">
        <f t="shared" si="23"/>
        <v>11016</v>
      </c>
      <c r="AB40" s="141">
        <f t="shared" si="23"/>
        <v>12546</v>
      </c>
      <c r="AC40" s="141">
        <f t="shared" si="23"/>
        <v>11016</v>
      </c>
      <c r="AD40" s="141">
        <f t="shared" si="23"/>
        <v>11016</v>
      </c>
    </row>
    <row r="41" spans="1:30" ht="11.45" customHeight="1" x14ac:dyDescent="0.2">
      <c r="A41" s="24"/>
    </row>
    <row r="42" spans="1:30" ht="135" x14ac:dyDescent="0.2">
      <c r="A42" s="186" t="s">
        <v>207</v>
      </c>
    </row>
    <row r="43" spans="1:30" x14ac:dyDescent="0.2">
      <c r="A43" s="80" t="s">
        <v>18</v>
      </c>
    </row>
    <row r="44" spans="1:30" x14ac:dyDescent="0.2">
      <c r="A44" s="81" t="s">
        <v>208</v>
      </c>
    </row>
    <row r="45" spans="1:30" x14ac:dyDescent="0.2">
      <c r="A45" s="81" t="s">
        <v>209</v>
      </c>
    </row>
    <row r="47" spans="1:30" x14ac:dyDescent="0.2">
      <c r="A47" s="80" t="s">
        <v>3</v>
      </c>
    </row>
    <row r="48" spans="1:30" ht="12.6" customHeight="1" x14ac:dyDescent="0.2">
      <c r="A48" s="20" t="s">
        <v>4</v>
      </c>
    </row>
    <row r="49" spans="1:1" x14ac:dyDescent="0.2">
      <c r="A49" s="20" t="s">
        <v>206</v>
      </c>
    </row>
    <row r="50" spans="1:1" x14ac:dyDescent="0.2">
      <c r="A50" s="20" t="s">
        <v>5</v>
      </c>
    </row>
    <row r="51" spans="1:1" ht="24" x14ac:dyDescent="0.2">
      <c r="A51" s="21" t="s">
        <v>6</v>
      </c>
    </row>
    <row r="52" spans="1:1" x14ac:dyDescent="0.2">
      <c r="A52" s="42" t="s">
        <v>75</v>
      </c>
    </row>
    <row r="53" spans="1:1" x14ac:dyDescent="0.2">
      <c r="A53" s="66" t="s">
        <v>205</v>
      </c>
    </row>
    <row r="56" spans="1:1" ht="31.5" x14ac:dyDescent="0.2">
      <c r="A56" s="83" t="s">
        <v>183</v>
      </c>
    </row>
    <row r="57" spans="1:1" ht="42" x14ac:dyDescent="0.2">
      <c r="A57" s="166" t="s">
        <v>179</v>
      </c>
    </row>
    <row r="58" spans="1:1" ht="21" x14ac:dyDescent="0.2">
      <c r="A58" s="166" t="s">
        <v>180</v>
      </c>
    </row>
    <row r="59" spans="1:1" ht="21" x14ac:dyDescent="0.2">
      <c r="A59" s="166" t="s">
        <v>210</v>
      </c>
    </row>
    <row r="60" spans="1:1" ht="52.5" x14ac:dyDescent="0.2">
      <c r="A60" s="166" t="s">
        <v>211</v>
      </c>
    </row>
    <row r="61" spans="1:1" ht="42" x14ac:dyDescent="0.2">
      <c r="A61" s="83" t="s">
        <v>212</v>
      </c>
    </row>
    <row r="62" spans="1:1" ht="31.5" x14ac:dyDescent="0.2">
      <c r="A62" s="166" t="s">
        <v>213</v>
      </c>
    </row>
    <row r="63" spans="1:1" ht="21" x14ac:dyDescent="0.2">
      <c r="A63" s="166" t="s">
        <v>214</v>
      </c>
    </row>
    <row r="64" spans="1:1" ht="31.5" x14ac:dyDescent="0.2">
      <c r="A64" s="70" t="s">
        <v>42</v>
      </c>
    </row>
    <row r="65" spans="1:1" ht="63" x14ac:dyDescent="0.2">
      <c r="A65" s="87" t="s">
        <v>181</v>
      </c>
    </row>
    <row r="66" spans="1:1" ht="21" x14ac:dyDescent="0.2">
      <c r="A66" s="71" t="s">
        <v>43</v>
      </c>
    </row>
    <row r="67" spans="1:1" ht="42.75" x14ac:dyDescent="0.2">
      <c r="A67" s="72" t="s">
        <v>182</v>
      </c>
    </row>
    <row r="68" spans="1:1" ht="21" x14ac:dyDescent="0.2">
      <c r="A68" s="73" t="s">
        <v>45</v>
      </c>
    </row>
    <row r="69" spans="1:1" x14ac:dyDescent="0.2">
      <c r="A69" s="74"/>
    </row>
    <row r="70" spans="1:1" x14ac:dyDescent="0.2">
      <c r="A70" s="75" t="s">
        <v>8</v>
      </c>
    </row>
    <row r="71" spans="1:1" ht="24" x14ac:dyDescent="0.2">
      <c r="A71" s="62" t="s">
        <v>46</v>
      </c>
    </row>
    <row r="72" spans="1:1" ht="24" x14ac:dyDescent="0.2">
      <c r="A72" s="62" t="s">
        <v>47</v>
      </c>
    </row>
    <row r="73" spans="1:1" x14ac:dyDescent="0.2">
      <c r="A73" s="187"/>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55"/>
  <sheetViews>
    <sheetView topLeftCell="A37" zoomScale="115" zoomScaleNormal="115" workbookViewId="0">
      <pane xSplit="1" topLeftCell="X1" activePane="topRight" state="frozen"/>
      <selection activeCell="C42" sqref="C42"/>
      <selection pane="topRight" activeCell="C42" sqref="C42"/>
    </sheetView>
  </sheetViews>
  <sheetFormatPr defaultColWidth="8.5703125" defaultRowHeight="12" x14ac:dyDescent="0.2"/>
  <cols>
    <col min="1" max="1" width="84.85546875" style="1" customWidth="1"/>
    <col min="2" max="3" width="8.5703125" style="118" customWidth="1"/>
    <col min="4" max="12" width="8.5703125" style="118"/>
    <col min="13" max="14" width="8.5703125" style="118" customWidth="1"/>
    <col min="15" max="15" width="8.5703125" style="118"/>
    <col min="16" max="17" width="8.5703125" style="118" customWidth="1"/>
    <col min="18" max="18" width="8.5703125" style="118"/>
    <col min="19" max="22" width="8.5703125" style="118" customWidth="1"/>
    <col min="23" max="25" width="8.5703125" style="118"/>
    <col min="26" max="28" width="8.5703125" style="118" customWidth="1"/>
    <col min="29" max="16384" width="8.5703125" style="118"/>
  </cols>
  <sheetData>
    <row r="1" spans="1:53" ht="11.45" customHeight="1" x14ac:dyDescent="0.2">
      <c r="A1" s="9" t="s">
        <v>175</v>
      </c>
    </row>
    <row r="2" spans="1:53" ht="11.45" customHeight="1" x14ac:dyDescent="0.2">
      <c r="A2" s="19" t="s">
        <v>16</v>
      </c>
    </row>
    <row r="3" spans="1:53" ht="11.45" customHeight="1" x14ac:dyDescent="0.2">
      <c r="A3" s="9"/>
    </row>
    <row r="4" spans="1:53" ht="11.25" customHeight="1" x14ac:dyDescent="0.2">
      <c r="A4" s="95" t="s">
        <v>1</v>
      </c>
    </row>
    <row r="5" spans="1:53" s="185" customFormat="1" ht="25.5" customHeight="1" x14ac:dyDescent="0.2">
      <c r="A5" s="8"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46">
        <f>'C завтраками| Bed and breakfast'!AB5</f>
        <v>45913</v>
      </c>
      <c r="AC5" s="46">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85" customFormat="1" ht="25.5" customHeight="1" x14ac:dyDescent="0.2">
      <c r="A6" s="37"/>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46">
        <f>'C завтраками| Bed and breakfast'!AB6</f>
        <v>45925</v>
      </c>
      <c r="AC6" s="46">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1.45" customHeight="1" x14ac:dyDescent="0.2">
      <c r="A7" s="184" t="s">
        <v>11</v>
      </c>
    </row>
    <row r="8" spans="1:53" ht="11.45" customHeight="1" x14ac:dyDescent="0.2">
      <c r="A8" s="3">
        <v>1</v>
      </c>
      <c r="B8" s="141">
        <f>'C завтраками| Bed and breakfast'!B8*0.9</f>
        <v>10260</v>
      </c>
      <c r="C8" s="141">
        <f>'C завтраками| Bed and breakfast'!C8*0.9</f>
        <v>6840</v>
      </c>
      <c r="D8" s="141">
        <f>'C завтраками| Bed and breakfast'!D8*0.9</f>
        <v>6840</v>
      </c>
      <c r="E8" s="141">
        <f>'C завтраками| Bed and breakfast'!E8*0.9</f>
        <v>6480</v>
      </c>
      <c r="F8" s="141">
        <f>'C завтраками| Bed and breakfast'!F8*0.9</f>
        <v>7200</v>
      </c>
      <c r="G8" s="141">
        <f>'C завтраками| Bed and breakfast'!G8*0.9</f>
        <v>7200</v>
      </c>
      <c r="H8" s="141">
        <f>'C завтраками| Bed and breakfast'!H8*0.9</f>
        <v>7200</v>
      </c>
      <c r="I8" s="141">
        <f>'C завтраками| Bed and breakfast'!I8*0.9</f>
        <v>7200</v>
      </c>
      <c r="J8" s="141">
        <f>'C завтраками| Bed and breakfast'!J8*0.9</f>
        <v>7200</v>
      </c>
      <c r="K8" s="141">
        <f>'C завтраками| Bed and breakfast'!K8*0.9</f>
        <v>8640</v>
      </c>
      <c r="L8" s="141">
        <f>'C завтраками| Bed and breakfast'!L8*0.9</f>
        <v>8460</v>
      </c>
      <c r="M8" s="141">
        <f>'C завтраками| Bed and breakfast'!M8*0.9</f>
        <v>6480</v>
      </c>
      <c r="N8" s="141">
        <f>'C завтраками| Bed and breakfast'!N8*0.9</f>
        <v>7200</v>
      </c>
      <c r="O8" s="141">
        <f>'C завтраками| Bed and breakfast'!O8*0.9</f>
        <v>7200</v>
      </c>
      <c r="P8" s="141">
        <f>'C завтраками| Bed and breakfast'!P8*0.9</f>
        <v>7200</v>
      </c>
      <c r="Q8" s="141">
        <f>'C завтраками| Bed and breakfast'!Q8*0.9</f>
        <v>7200</v>
      </c>
      <c r="R8" s="141">
        <f>'C завтраками| Bed and breakfast'!R8*0.9</f>
        <v>7200</v>
      </c>
      <c r="S8" s="141">
        <f>'C завтраками| Bed and breakfast'!S8*0.9</f>
        <v>7200</v>
      </c>
      <c r="T8" s="141">
        <f>'C завтраками| Bed and breakfast'!T8*0.9</f>
        <v>7200</v>
      </c>
      <c r="U8" s="141">
        <f>'C завтраками| Bed and breakfast'!U8*0.9</f>
        <v>7200</v>
      </c>
      <c r="V8" s="141">
        <f>'C завтраками| Bed and breakfast'!V8*0.9</f>
        <v>7200</v>
      </c>
      <c r="W8" s="141">
        <f>'C завтраками| Bed and breakfast'!W8*0.9</f>
        <v>6300</v>
      </c>
      <c r="X8" s="141">
        <f>'C завтраками| Bed and breakfast'!X8*0.9</f>
        <v>6300</v>
      </c>
      <c r="Y8" s="141">
        <f>'C завтраками| Bed and breakfast'!Y8*0.9</f>
        <v>7200</v>
      </c>
      <c r="Z8" s="141">
        <f>'C завтраками| Bed and breakfast'!Z8*0.9</f>
        <v>6300</v>
      </c>
      <c r="AA8" s="141">
        <f>'C завтраками| Bed and breakfast'!AA8*0.9</f>
        <v>6300</v>
      </c>
      <c r="AB8" s="141">
        <f>'C завтраками| Bed and breakfast'!AB8*0.9</f>
        <v>8100</v>
      </c>
      <c r="AC8" s="141">
        <f>'C завтраками| Bed and breakfast'!AC8*0.9</f>
        <v>6300</v>
      </c>
      <c r="AD8" s="141">
        <f>'C завтраками| Bed and breakfast'!AD8*0.9</f>
        <v>6300</v>
      </c>
      <c r="AE8" s="141">
        <f>'C завтраками| Bed and breakfast'!AE8*0.9</f>
        <v>6300</v>
      </c>
      <c r="AF8" s="141">
        <f>'C завтраками| Bed and breakfast'!AF8*0.9</f>
        <v>6480</v>
      </c>
      <c r="AG8" s="141">
        <f>'C завтраками| Bed and breakfast'!AG8*0.9</f>
        <v>6300</v>
      </c>
      <c r="AH8" s="141">
        <f>'C завтраками| Bed and breakfast'!AH8*0.9</f>
        <v>6480</v>
      </c>
      <c r="AI8" s="141">
        <f>'C завтраками| Bed and breakfast'!AI8*0.9</f>
        <v>6300</v>
      </c>
      <c r="AJ8" s="141">
        <f>'C завтраками| Bed and breakfast'!AJ8*0.9</f>
        <v>6480</v>
      </c>
      <c r="AK8" s="141">
        <f>'C завтраками| Bed and breakfast'!AK8*0.9</f>
        <v>6300</v>
      </c>
      <c r="AL8" s="141">
        <f>'C завтраками| Bed and breakfast'!AL8*0.9</f>
        <v>6300</v>
      </c>
      <c r="AM8" s="141">
        <f>'C завтраками| Bed and breakfast'!AM8*0.9</f>
        <v>5940</v>
      </c>
      <c r="AN8" s="141">
        <f>'C завтраками| Bed and breakfast'!AN8*0.9</f>
        <v>4860</v>
      </c>
      <c r="AO8" s="141">
        <f>'C завтраками| Bed and breakfast'!AO8*0.9</f>
        <v>5040</v>
      </c>
      <c r="AP8" s="141">
        <f>'C завтраками| Bed and breakfast'!AP8*0.9</f>
        <v>4860</v>
      </c>
      <c r="AQ8" s="141">
        <f>'C завтраками| Bed and breakfast'!AQ8*0.9</f>
        <v>5040</v>
      </c>
      <c r="AR8" s="141">
        <f>'C завтраками| Bed and breakfast'!AR8*0.9</f>
        <v>4860</v>
      </c>
      <c r="AS8" s="141">
        <f>'C завтраками| Bed and breakfast'!AS8*0.9</f>
        <v>5040</v>
      </c>
      <c r="AT8" s="141">
        <f>'C завтраками| Bed and breakfast'!AT8*0.9</f>
        <v>4860</v>
      </c>
      <c r="AU8" s="141">
        <f>'C завтраками| Bed and breakfast'!AU8*0.9</f>
        <v>5040</v>
      </c>
      <c r="AV8" s="141">
        <f>'C завтраками| Bed and breakfast'!AV8*0.9</f>
        <v>4860</v>
      </c>
      <c r="AW8" s="141">
        <f>'C завтраками| Bed and breakfast'!AW8*0.9</f>
        <v>4860</v>
      </c>
      <c r="AX8" s="141">
        <f>'C завтраками| Bed and breakfast'!AX8*0.9</f>
        <v>5040</v>
      </c>
      <c r="AY8" s="141">
        <f>'C завтраками| Bed and breakfast'!AY8*0.9</f>
        <v>6300</v>
      </c>
      <c r="AZ8" s="141">
        <f>'C завтраками| Bed and breakfast'!AZ8*0.9</f>
        <v>6480</v>
      </c>
      <c r="BA8" s="141">
        <f>'C завтраками| Bed and breakfast'!BA8*0.9</f>
        <v>6300</v>
      </c>
    </row>
    <row r="9" spans="1:53" ht="11.45" customHeight="1" x14ac:dyDescent="0.2">
      <c r="A9" s="3">
        <v>2</v>
      </c>
      <c r="B9" s="141">
        <f>'C завтраками| Bed and breakfast'!B9*0.9</f>
        <v>11520</v>
      </c>
      <c r="C9" s="141">
        <f>'C завтраками| Bed and breakfast'!C9*0.9</f>
        <v>8100</v>
      </c>
      <c r="D9" s="141">
        <f>'C завтраками| Bed and breakfast'!D9*0.9</f>
        <v>8100</v>
      </c>
      <c r="E9" s="141">
        <f>'C завтраками| Bed and breakfast'!E9*0.9</f>
        <v>7740</v>
      </c>
      <c r="F9" s="141">
        <f>'C завтраками| Bed and breakfast'!F9*0.9</f>
        <v>8460</v>
      </c>
      <c r="G9" s="141">
        <f>'C завтраками| Bed and breakfast'!G9*0.9</f>
        <v>8460</v>
      </c>
      <c r="H9" s="141">
        <f>'C завтраками| Bed and breakfast'!H9*0.9</f>
        <v>8460</v>
      </c>
      <c r="I9" s="141">
        <f>'C завтраками| Bed and breakfast'!I9*0.9</f>
        <v>8460</v>
      </c>
      <c r="J9" s="141">
        <f>'C завтраками| Bed and breakfast'!J9*0.9</f>
        <v>8460</v>
      </c>
      <c r="K9" s="141">
        <f>'C завтраками| Bed and breakfast'!K9*0.9</f>
        <v>9900</v>
      </c>
      <c r="L9" s="141">
        <f>'C завтраками| Bed and breakfast'!L9*0.9</f>
        <v>9720</v>
      </c>
      <c r="M9" s="141">
        <f>'C завтраками| Bed and breakfast'!M9*0.9</f>
        <v>7740</v>
      </c>
      <c r="N9" s="141">
        <f>'C завтраками| Bed and breakfast'!N9*0.9</f>
        <v>8460</v>
      </c>
      <c r="O9" s="141">
        <f>'C завтраками| Bed and breakfast'!O9*0.9</f>
        <v>8460</v>
      </c>
      <c r="P9" s="141">
        <f>'C завтраками| Bed and breakfast'!P9*0.9</f>
        <v>8460</v>
      </c>
      <c r="Q9" s="141">
        <f>'C завтраками| Bed and breakfast'!Q9*0.9</f>
        <v>8460</v>
      </c>
      <c r="R9" s="141">
        <f>'C завтраками| Bed and breakfast'!R9*0.9</f>
        <v>8460</v>
      </c>
      <c r="S9" s="141">
        <f>'C завтраками| Bed and breakfast'!S9*0.9</f>
        <v>8460</v>
      </c>
      <c r="T9" s="141">
        <f>'C завтраками| Bed and breakfast'!T9*0.9</f>
        <v>8460</v>
      </c>
      <c r="U9" s="141">
        <f>'C завтраками| Bed and breakfast'!U9*0.9</f>
        <v>8460</v>
      </c>
      <c r="V9" s="141">
        <f>'C завтраками| Bed and breakfast'!V9*0.9</f>
        <v>8460</v>
      </c>
      <c r="W9" s="141">
        <f>'C завтраками| Bed and breakfast'!W9*0.9</f>
        <v>7560</v>
      </c>
      <c r="X9" s="141">
        <f>'C завтраками| Bed and breakfast'!X9*0.9</f>
        <v>7560</v>
      </c>
      <c r="Y9" s="141">
        <f>'C завтраками| Bed and breakfast'!Y9*0.9</f>
        <v>8460</v>
      </c>
      <c r="Z9" s="141">
        <f>'C завтраками| Bed and breakfast'!Z9*0.9</f>
        <v>7560</v>
      </c>
      <c r="AA9" s="141">
        <f>'C завтраками| Bed and breakfast'!AA9*0.9</f>
        <v>7560</v>
      </c>
      <c r="AB9" s="141">
        <f>'C завтраками| Bed and breakfast'!AB9*0.9</f>
        <v>9360</v>
      </c>
      <c r="AC9" s="141">
        <f>'C завтраками| Bed and breakfast'!AC9*0.9</f>
        <v>7560</v>
      </c>
      <c r="AD9" s="141">
        <f>'C завтраками| Bed and breakfast'!AD9*0.9</f>
        <v>7560</v>
      </c>
      <c r="AE9" s="141">
        <f>'C завтраками| Bed and breakfast'!AE9*0.9</f>
        <v>7560</v>
      </c>
      <c r="AF9" s="141">
        <f>'C завтраками| Bed and breakfast'!AF9*0.9</f>
        <v>7740</v>
      </c>
      <c r="AG9" s="141">
        <f>'C завтраками| Bed and breakfast'!AG9*0.9</f>
        <v>7560</v>
      </c>
      <c r="AH9" s="141">
        <f>'C завтраками| Bed and breakfast'!AH9*0.9</f>
        <v>7740</v>
      </c>
      <c r="AI9" s="141">
        <f>'C завтраками| Bed and breakfast'!AI9*0.9</f>
        <v>7560</v>
      </c>
      <c r="AJ9" s="141">
        <f>'C завтраками| Bed and breakfast'!AJ9*0.9</f>
        <v>7740</v>
      </c>
      <c r="AK9" s="141">
        <f>'C завтраками| Bed and breakfast'!AK9*0.9</f>
        <v>7560</v>
      </c>
      <c r="AL9" s="141">
        <f>'C завтраками| Bed and breakfast'!AL9*0.9</f>
        <v>7560</v>
      </c>
      <c r="AM9" s="141">
        <f>'C завтраками| Bed and breakfast'!AM9*0.9</f>
        <v>7200</v>
      </c>
      <c r="AN9" s="141">
        <f>'C завтраками| Bed and breakfast'!AN9*0.9</f>
        <v>6120</v>
      </c>
      <c r="AO9" s="141">
        <f>'C завтраками| Bed and breakfast'!AO9*0.9</f>
        <v>6300</v>
      </c>
      <c r="AP9" s="141">
        <f>'C завтраками| Bed and breakfast'!AP9*0.9</f>
        <v>6120</v>
      </c>
      <c r="AQ9" s="141">
        <f>'C завтраками| Bed and breakfast'!AQ9*0.9</f>
        <v>6300</v>
      </c>
      <c r="AR9" s="141">
        <f>'C завтраками| Bed and breakfast'!AR9*0.9</f>
        <v>6120</v>
      </c>
      <c r="AS9" s="141">
        <f>'C завтраками| Bed and breakfast'!AS9*0.9</f>
        <v>6300</v>
      </c>
      <c r="AT9" s="141">
        <f>'C завтраками| Bed and breakfast'!AT9*0.9</f>
        <v>6120</v>
      </c>
      <c r="AU9" s="141">
        <f>'C завтраками| Bed and breakfast'!AU9*0.9</f>
        <v>6300</v>
      </c>
      <c r="AV9" s="141">
        <f>'C завтраками| Bed and breakfast'!AV9*0.9</f>
        <v>6120</v>
      </c>
      <c r="AW9" s="141">
        <f>'C завтраками| Bed and breakfast'!AW9*0.9</f>
        <v>6120</v>
      </c>
      <c r="AX9" s="141">
        <f>'C завтраками| Bed and breakfast'!AX9*0.9</f>
        <v>6300</v>
      </c>
      <c r="AY9" s="141">
        <f>'C завтраками| Bed and breakfast'!AY9*0.9</f>
        <v>7560</v>
      </c>
      <c r="AZ9" s="141">
        <f>'C завтраками| Bed and breakfast'!AZ9*0.9</f>
        <v>7740</v>
      </c>
      <c r="BA9" s="141">
        <f>'C завтраками| Bed and breakfast'!BA9*0.9</f>
        <v>7560</v>
      </c>
    </row>
    <row r="10" spans="1:53"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row>
    <row r="11" spans="1:53" ht="11.45" customHeight="1" x14ac:dyDescent="0.2">
      <c r="A11" s="3">
        <v>1</v>
      </c>
      <c r="B11" s="141">
        <f>'C завтраками| Bed and breakfast'!B11*0.9</f>
        <v>11610</v>
      </c>
      <c r="C11" s="141">
        <f>'C завтраками| Bed and breakfast'!C11*0.9</f>
        <v>8190</v>
      </c>
      <c r="D11" s="141">
        <f>'C завтраками| Bed and breakfast'!D11*0.9</f>
        <v>8190</v>
      </c>
      <c r="E11" s="141">
        <f>'C завтраками| Bed and breakfast'!E11*0.9</f>
        <v>7830</v>
      </c>
      <c r="F11" s="141">
        <f>'C завтраками| Bed and breakfast'!F11*0.9</f>
        <v>8550</v>
      </c>
      <c r="G11" s="141">
        <f>'C завтраками| Bed and breakfast'!G11*0.9</f>
        <v>8550</v>
      </c>
      <c r="H11" s="141">
        <f>'C завтраками| Bed and breakfast'!H11*0.9</f>
        <v>8550</v>
      </c>
      <c r="I11" s="141">
        <f>'C завтраками| Bed and breakfast'!I11*0.9</f>
        <v>8550</v>
      </c>
      <c r="J11" s="141">
        <f>'C завтраками| Bed and breakfast'!J11*0.9</f>
        <v>8550</v>
      </c>
      <c r="K11" s="141">
        <f>'C завтраками| Bed and breakfast'!K11*0.9</f>
        <v>9990</v>
      </c>
      <c r="L11" s="141">
        <f>'C завтраками| Bed and breakfast'!L11*0.9</f>
        <v>9810</v>
      </c>
      <c r="M11" s="141">
        <f>'C завтраками| Bed and breakfast'!M11*0.9</f>
        <v>7830</v>
      </c>
      <c r="N11" s="141">
        <f>'C завтраками| Bed and breakfast'!N11*0.9</f>
        <v>8550</v>
      </c>
      <c r="O11" s="141">
        <f>'C завтраками| Bed and breakfast'!O11*0.9</f>
        <v>8550</v>
      </c>
      <c r="P11" s="141">
        <f>'C завтраками| Bed and breakfast'!P11*0.9</f>
        <v>8550</v>
      </c>
      <c r="Q11" s="141">
        <f>'C завтраками| Bed and breakfast'!Q11*0.9</f>
        <v>8550</v>
      </c>
      <c r="R11" s="141">
        <f>'C завтраками| Bed and breakfast'!R11*0.9</f>
        <v>8550</v>
      </c>
      <c r="S11" s="141">
        <f>'C завтраками| Bed and breakfast'!S11*0.9</f>
        <v>8550</v>
      </c>
      <c r="T11" s="141">
        <f>'C завтраками| Bed and breakfast'!T11*0.9</f>
        <v>8550</v>
      </c>
      <c r="U11" s="141">
        <f>'C завтраками| Bed and breakfast'!U11*0.9</f>
        <v>8550</v>
      </c>
      <c r="V11" s="141">
        <f>'C завтраками| Bed and breakfast'!V11*0.9</f>
        <v>8550</v>
      </c>
      <c r="W11" s="141">
        <f>'C завтраками| Bed and breakfast'!W11*0.9</f>
        <v>7650</v>
      </c>
      <c r="X11" s="141">
        <f>'C завтраками| Bed and breakfast'!X11*0.9</f>
        <v>7650</v>
      </c>
      <c r="Y11" s="141">
        <f>'C завтраками| Bed and breakfast'!Y11*0.9</f>
        <v>8550</v>
      </c>
      <c r="Z11" s="141">
        <f>'C завтраками| Bed and breakfast'!Z11*0.9</f>
        <v>7650</v>
      </c>
      <c r="AA11" s="141">
        <f>'C завтраками| Bed and breakfast'!AA11*0.9</f>
        <v>7650</v>
      </c>
      <c r="AB11" s="141">
        <f>'C завтраками| Bed and breakfast'!AB11*0.9</f>
        <v>9450</v>
      </c>
      <c r="AC11" s="141">
        <f>'C завтраками| Bed and breakfast'!AC11*0.9</f>
        <v>7650</v>
      </c>
      <c r="AD11" s="141">
        <f>'C завтраками| Bed and breakfast'!AD11*0.9</f>
        <v>7650</v>
      </c>
      <c r="AE11" s="141">
        <f>'C завтраками| Bed and breakfast'!AE11*0.9</f>
        <v>7650</v>
      </c>
      <c r="AF11" s="141">
        <f>'C завтраками| Bed and breakfast'!AF11*0.9</f>
        <v>7830</v>
      </c>
      <c r="AG11" s="141">
        <f>'C завтраками| Bed and breakfast'!AG11*0.9</f>
        <v>7650</v>
      </c>
      <c r="AH11" s="141">
        <f>'C завтраками| Bed and breakfast'!AH11*0.9</f>
        <v>7830</v>
      </c>
      <c r="AI11" s="141">
        <f>'C завтраками| Bed and breakfast'!AI11*0.9</f>
        <v>7650</v>
      </c>
      <c r="AJ11" s="141">
        <f>'C завтраками| Bed and breakfast'!AJ11*0.9</f>
        <v>7830</v>
      </c>
      <c r="AK11" s="141">
        <f>'C завтраками| Bed and breakfast'!AK11*0.9</f>
        <v>7650</v>
      </c>
      <c r="AL11" s="141">
        <f>'C завтраками| Bed and breakfast'!AL11*0.9</f>
        <v>7650</v>
      </c>
      <c r="AM11" s="141">
        <f>'C завтраками| Bed and breakfast'!AM11*0.9</f>
        <v>7290</v>
      </c>
      <c r="AN11" s="141">
        <f>'C завтраками| Bed and breakfast'!AN11*0.9</f>
        <v>6210</v>
      </c>
      <c r="AO11" s="141">
        <f>'C завтраками| Bed and breakfast'!AO11*0.9</f>
        <v>6390</v>
      </c>
      <c r="AP11" s="141">
        <f>'C завтраками| Bed and breakfast'!AP11*0.9</f>
        <v>6210</v>
      </c>
      <c r="AQ11" s="141">
        <f>'C завтраками| Bed and breakfast'!AQ11*0.9</f>
        <v>6390</v>
      </c>
      <c r="AR11" s="141">
        <f>'C завтраками| Bed and breakfast'!AR11*0.9</f>
        <v>6210</v>
      </c>
      <c r="AS11" s="141">
        <f>'C завтраками| Bed and breakfast'!AS11*0.9</f>
        <v>6390</v>
      </c>
      <c r="AT11" s="141">
        <f>'C завтраками| Bed and breakfast'!AT11*0.9</f>
        <v>6210</v>
      </c>
      <c r="AU11" s="141">
        <f>'C завтраками| Bed and breakfast'!AU11*0.9</f>
        <v>6390</v>
      </c>
      <c r="AV11" s="141">
        <f>'C завтраками| Bed and breakfast'!AV11*0.9</f>
        <v>6210</v>
      </c>
      <c r="AW11" s="141">
        <f>'C завтраками| Bed and breakfast'!AW11*0.9</f>
        <v>6210</v>
      </c>
      <c r="AX11" s="141">
        <f>'C завтраками| Bed and breakfast'!AX11*0.9</f>
        <v>6390</v>
      </c>
      <c r="AY11" s="141">
        <f>'C завтраками| Bed and breakfast'!AY11*0.9</f>
        <v>7650</v>
      </c>
      <c r="AZ11" s="141">
        <f>'C завтраками| Bed and breakfast'!AZ11*0.9</f>
        <v>7830</v>
      </c>
      <c r="BA11" s="141">
        <f>'C завтраками| Bed and breakfast'!BA11*0.9</f>
        <v>7650</v>
      </c>
    </row>
    <row r="12" spans="1:53" ht="11.45" customHeight="1" x14ac:dyDescent="0.2">
      <c r="A12" s="3">
        <v>2</v>
      </c>
      <c r="B12" s="141">
        <f>'C завтраками| Bed and breakfast'!B12*0.9</f>
        <v>12870</v>
      </c>
      <c r="C12" s="141">
        <f>'C завтраками| Bed and breakfast'!C12*0.9</f>
        <v>9450</v>
      </c>
      <c r="D12" s="141">
        <f>'C завтраками| Bed and breakfast'!D12*0.9</f>
        <v>9450</v>
      </c>
      <c r="E12" s="141">
        <f>'C завтраками| Bed and breakfast'!E12*0.9</f>
        <v>9090</v>
      </c>
      <c r="F12" s="141">
        <f>'C завтраками| Bed and breakfast'!F12*0.9</f>
        <v>9810</v>
      </c>
      <c r="G12" s="141">
        <f>'C завтраками| Bed and breakfast'!G12*0.9</f>
        <v>9810</v>
      </c>
      <c r="H12" s="141">
        <f>'C завтраками| Bed and breakfast'!H12*0.9</f>
        <v>9810</v>
      </c>
      <c r="I12" s="141">
        <f>'C завтраками| Bed and breakfast'!I12*0.9</f>
        <v>9810</v>
      </c>
      <c r="J12" s="141">
        <f>'C завтраками| Bed and breakfast'!J12*0.9</f>
        <v>9810</v>
      </c>
      <c r="K12" s="141">
        <f>'C завтраками| Bed and breakfast'!K12*0.9</f>
        <v>11250</v>
      </c>
      <c r="L12" s="141">
        <f>'C завтраками| Bed and breakfast'!L12*0.9</f>
        <v>11070</v>
      </c>
      <c r="M12" s="141">
        <f>'C завтраками| Bed and breakfast'!M12*0.9</f>
        <v>9090</v>
      </c>
      <c r="N12" s="141">
        <f>'C завтраками| Bed and breakfast'!N12*0.9</f>
        <v>9810</v>
      </c>
      <c r="O12" s="141">
        <f>'C завтраками| Bed and breakfast'!O12*0.9</f>
        <v>9810</v>
      </c>
      <c r="P12" s="141">
        <f>'C завтраками| Bed and breakfast'!P12*0.9</f>
        <v>9810</v>
      </c>
      <c r="Q12" s="141">
        <f>'C завтраками| Bed and breakfast'!Q12*0.9</f>
        <v>9810</v>
      </c>
      <c r="R12" s="141">
        <f>'C завтраками| Bed and breakfast'!R12*0.9</f>
        <v>9810</v>
      </c>
      <c r="S12" s="141">
        <f>'C завтраками| Bed and breakfast'!S12*0.9</f>
        <v>9810</v>
      </c>
      <c r="T12" s="141">
        <f>'C завтраками| Bed and breakfast'!T12*0.9</f>
        <v>9810</v>
      </c>
      <c r="U12" s="141">
        <f>'C завтраками| Bed and breakfast'!U12*0.9</f>
        <v>9810</v>
      </c>
      <c r="V12" s="141">
        <f>'C завтраками| Bed and breakfast'!V12*0.9</f>
        <v>9810</v>
      </c>
      <c r="W12" s="141">
        <f>'C завтраками| Bed and breakfast'!W12*0.9</f>
        <v>8910</v>
      </c>
      <c r="X12" s="141">
        <f>'C завтраками| Bed and breakfast'!X12*0.9</f>
        <v>8910</v>
      </c>
      <c r="Y12" s="141">
        <f>'C завтраками| Bed and breakfast'!Y12*0.9</f>
        <v>9810</v>
      </c>
      <c r="Z12" s="141">
        <f>'C завтраками| Bed and breakfast'!Z12*0.9</f>
        <v>8910</v>
      </c>
      <c r="AA12" s="141">
        <f>'C завтраками| Bed and breakfast'!AA12*0.9</f>
        <v>8910</v>
      </c>
      <c r="AB12" s="141">
        <f>'C завтраками| Bed and breakfast'!AB12*0.9</f>
        <v>10710</v>
      </c>
      <c r="AC12" s="141">
        <f>'C завтраками| Bed and breakfast'!AC12*0.9</f>
        <v>8910</v>
      </c>
      <c r="AD12" s="141">
        <f>'C завтраками| Bed and breakfast'!AD12*0.9</f>
        <v>8910</v>
      </c>
      <c r="AE12" s="141">
        <f>'C завтраками| Bed and breakfast'!AE12*0.9</f>
        <v>8910</v>
      </c>
      <c r="AF12" s="141">
        <f>'C завтраками| Bed and breakfast'!AF12*0.9</f>
        <v>9090</v>
      </c>
      <c r="AG12" s="141">
        <f>'C завтраками| Bed and breakfast'!AG12*0.9</f>
        <v>8910</v>
      </c>
      <c r="AH12" s="141">
        <f>'C завтраками| Bed and breakfast'!AH12*0.9</f>
        <v>9090</v>
      </c>
      <c r="AI12" s="141">
        <f>'C завтраками| Bed and breakfast'!AI12*0.9</f>
        <v>8910</v>
      </c>
      <c r="AJ12" s="141">
        <f>'C завтраками| Bed and breakfast'!AJ12*0.9</f>
        <v>9090</v>
      </c>
      <c r="AK12" s="141">
        <f>'C завтраками| Bed and breakfast'!AK12*0.9</f>
        <v>8910</v>
      </c>
      <c r="AL12" s="141">
        <f>'C завтраками| Bed and breakfast'!AL12*0.9</f>
        <v>8910</v>
      </c>
      <c r="AM12" s="141">
        <f>'C завтраками| Bed and breakfast'!AM12*0.9</f>
        <v>8550</v>
      </c>
      <c r="AN12" s="141">
        <f>'C завтраками| Bed and breakfast'!AN12*0.9</f>
        <v>7470</v>
      </c>
      <c r="AO12" s="141">
        <f>'C завтраками| Bed and breakfast'!AO12*0.9</f>
        <v>7650</v>
      </c>
      <c r="AP12" s="141">
        <f>'C завтраками| Bed and breakfast'!AP12*0.9</f>
        <v>7470</v>
      </c>
      <c r="AQ12" s="141">
        <f>'C завтраками| Bed and breakfast'!AQ12*0.9</f>
        <v>7650</v>
      </c>
      <c r="AR12" s="141">
        <f>'C завтраками| Bed and breakfast'!AR12*0.9</f>
        <v>7470</v>
      </c>
      <c r="AS12" s="141">
        <f>'C завтраками| Bed and breakfast'!AS12*0.9</f>
        <v>7650</v>
      </c>
      <c r="AT12" s="141">
        <f>'C завтраками| Bed and breakfast'!AT12*0.9</f>
        <v>7470</v>
      </c>
      <c r="AU12" s="141">
        <f>'C завтраками| Bed and breakfast'!AU12*0.9</f>
        <v>7650</v>
      </c>
      <c r="AV12" s="141">
        <f>'C завтраками| Bed and breakfast'!AV12*0.9</f>
        <v>7470</v>
      </c>
      <c r="AW12" s="141">
        <f>'C завтраками| Bed and breakfast'!AW12*0.9</f>
        <v>7470</v>
      </c>
      <c r="AX12" s="141">
        <f>'C завтраками| Bed and breakfast'!AX12*0.9</f>
        <v>7650</v>
      </c>
      <c r="AY12" s="141">
        <f>'C завтраками| Bed and breakfast'!AY12*0.9</f>
        <v>8910</v>
      </c>
      <c r="AZ12" s="141">
        <f>'C завтраками| Bed and breakfast'!AZ12*0.9</f>
        <v>9090</v>
      </c>
      <c r="BA12" s="141">
        <f>'C завтраками| Bed and breakfast'!BA12*0.9</f>
        <v>8910</v>
      </c>
    </row>
    <row r="13" spans="1:53"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row>
    <row r="14" spans="1:53" ht="11.45" customHeight="1" x14ac:dyDescent="0.2">
      <c r="A14" s="3">
        <v>1</v>
      </c>
      <c r="B14" s="141">
        <f>'C завтраками| Bed and breakfast'!B14*0.9</f>
        <v>13410</v>
      </c>
      <c r="C14" s="141">
        <f>'C завтраками| Bed and breakfast'!C14*0.9</f>
        <v>9990</v>
      </c>
      <c r="D14" s="141">
        <f>'C завтраками| Bed and breakfast'!D14*0.9</f>
        <v>9990</v>
      </c>
      <c r="E14" s="141">
        <f>'C завтраками| Bed and breakfast'!E14*0.9</f>
        <v>9630</v>
      </c>
      <c r="F14" s="141">
        <f>'C завтраками| Bed and breakfast'!F14*0.9</f>
        <v>10350</v>
      </c>
      <c r="G14" s="141">
        <f>'C завтраками| Bed and breakfast'!G14*0.9</f>
        <v>10350</v>
      </c>
      <c r="H14" s="141">
        <f>'C завтраками| Bed and breakfast'!H14*0.9</f>
        <v>10350</v>
      </c>
      <c r="I14" s="141">
        <f>'C завтраками| Bed and breakfast'!I14*0.9</f>
        <v>10350</v>
      </c>
      <c r="J14" s="141">
        <f>'C завтраками| Bed and breakfast'!J14*0.9</f>
        <v>10350</v>
      </c>
      <c r="K14" s="141">
        <f>'C завтраками| Bed and breakfast'!K14*0.9</f>
        <v>11790</v>
      </c>
      <c r="L14" s="141">
        <f>'C завтраками| Bed and breakfast'!L14*0.9</f>
        <v>11610</v>
      </c>
      <c r="M14" s="141">
        <f>'C завтраками| Bed and breakfast'!M14*0.9</f>
        <v>9630</v>
      </c>
      <c r="N14" s="141">
        <f>'C завтраками| Bed and breakfast'!N14*0.9</f>
        <v>10350</v>
      </c>
      <c r="O14" s="141">
        <f>'C завтраками| Bed and breakfast'!O14*0.9</f>
        <v>10350</v>
      </c>
      <c r="P14" s="141">
        <f>'C завтраками| Bed and breakfast'!P14*0.9</f>
        <v>10350</v>
      </c>
      <c r="Q14" s="141">
        <f>'C завтраками| Bed and breakfast'!Q14*0.9</f>
        <v>10350</v>
      </c>
      <c r="R14" s="141">
        <f>'C завтраками| Bed and breakfast'!R14*0.9</f>
        <v>10350</v>
      </c>
      <c r="S14" s="141">
        <f>'C завтраками| Bed and breakfast'!S14*0.9</f>
        <v>10350</v>
      </c>
      <c r="T14" s="141">
        <f>'C завтраками| Bed and breakfast'!T14*0.9</f>
        <v>10350</v>
      </c>
      <c r="U14" s="141">
        <f>'C завтраками| Bed and breakfast'!U14*0.9</f>
        <v>10350</v>
      </c>
      <c r="V14" s="141">
        <f>'C завтраками| Bed and breakfast'!V14*0.9</f>
        <v>10350</v>
      </c>
      <c r="W14" s="141">
        <f>'C завтраками| Bed and breakfast'!W14*0.9</f>
        <v>9450</v>
      </c>
      <c r="X14" s="141">
        <f>'C завтраками| Bed and breakfast'!X14*0.9</f>
        <v>9450</v>
      </c>
      <c r="Y14" s="141">
        <f>'C завтраками| Bed and breakfast'!Y14*0.9</f>
        <v>10350</v>
      </c>
      <c r="Z14" s="141">
        <f>'C завтраками| Bed and breakfast'!Z14*0.9</f>
        <v>9450</v>
      </c>
      <c r="AA14" s="141">
        <f>'C завтраками| Bed and breakfast'!AA14*0.9</f>
        <v>9450</v>
      </c>
      <c r="AB14" s="141">
        <f>'C завтраками| Bed and breakfast'!AB14*0.9</f>
        <v>11250</v>
      </c>
      <c r="AC14" s="141">
        <f>'C завтраками| Bed and breakfast'!AC14*0.9</f>
        <v>9450</v>
      </c>
      <c r="AD14" s="141">
        <f>'C завтраками| Bed and breakfast'!AD14*0.9</f>
        <v>9450</v>
      </c>
      <c r="AE14" s="141">
        <f>'C завтраками| Bed and breakfast'!AE14*0.9</f>
        <v>9450</v>
      </c>
      <c r="AF14" s="141">
        <f>'C завтраками| Bed and breakfast'!AF14*0.9</f>
        <v>9630</v>
      </c>
      <c r="AG14" s="141">
        <f>'C завтраками| Bed and breakfast'!AG14*0.9</f>
        <v>9450</v>
      </c>
      <c r="AH14" s="141">
        <f>'C завтраками| Bed and breakfast'!AH14*0.9</f>
        <v>9630</v>
      </c>
      <c r="AI14" s="141">
        <f>'C завтраками| Bed and breakfast'!AI14*0.9</f>
        <v>9450</v>
      </c>
      <c r="AJ14" s="141">
        <f>'C завтраками| Bed and breakfast'!AJ14*0.9</f>
        <v>9630</v>
      </c>
      <c r="AK14" s="141">
        <f>'C завтраками| Bed and breakfast'!AK14*0.9</f>
        <v>9450</v>
      </c>
      <c r="AL14" s="141">
        <f>'C завтраками| Bed and breakfast'!AL14*0.9</f>
        <v>9450</v>
      </c>
      <c r="AM14" s="141">
        <f>'C завтраками| Bed and breakfast'!AM14*0.9</f>
        <v>9090</v>
      </c>
      <c r="AN14" s="141">
        <f>'C завтраками| Bed and breakfast'!AN14*0.9</f>
        <v>8010</v>
      </c>
      <c r="AO14" s="141">
        <f>'C завтраками| Bed and breakfast'!AO14*0.9</f>
        <v>8190</v>
      </c>
      <c r="AP14" s="141">
        <f>'C завтраками| Bed and breakfast'!AP14*0.9</f>
        <v>8010</v>
      </c>
      <c r="AQ14" s="141">
        <f>'C завтраками| Bed and breakfast'!AQ14*0.9</f>
        <v>8190</v>
      </c>
      <c r="AR14" s="141">
        <f>'C завтраками| Bed and breakfast'!AR14*0.9</f>
        <v>8010</v>
      </c>
      <c r="AS14" s="141">
        <f>'C завтраками| Bed and breakfast'!AS14*0.9</f>
        <v>8190</v>
      </c>
      <c r="AT14" s="141">
        <f>'C завтраками| Bed and breakfast'!AT14*0.9</f>
        <v>8010</v>
      </c>
      <c r="AU14" s="141">
        <f>'C завтраками| Bed and breakfast'!AU14*0.9</f>
        <v>8190</v>
      </c>
      <c r="AV14" s="141">
        <f>'C завтраками| Bed and breakfast'!AV14*0.9</f>
        <v>8010</v>
      </c>
      <c r="AW14" s="141">
        <f>'C завтраками| Bed and breakfast'!AW14*0.9</f>
        <v>8010</v>
      </c>
      <c r="AX14" s="141">
        <f>'C завтраками| Bed and breakfast'!AX14*0.9</f>
        <v>8190</v>
      </c>
      <c r="AY14" s="141">
        <f>'C завтраками| Bed and breakfast'!AY14*0.9</f>
        <v>9450</v>
      </c>
      <c r="AZ14" s="141">
        <f>'C завтраками| Bed and breakfast'!AZ14*0.9</f>
        <v>9630</v>
      </c>
      <c r="BA14" s="141">
        <f>'C завтраками| Bed and breakfast'!BA14*0.9</f>
        <v>9450</v>
      </c>
    </row>
    <row r="15" spans="1:53" ht="11.45" customHeight="1" x14ac:dyDescent="0.2">
      <c r="A15" s="3">
        <v>2</v>
      </c>
      <c r="B15" s="141">
        <f>'C завтраками| Bed and breakfast'!B15*0.9</f>
        <v>14670</v>
      </c>
      <c r="C15" s="141">
        <f>'C завтраками| Bed and breakfast'!C15*0.9</f>
        <v>11250</v>
      </c>
      <c r="D15" s="141">
        <f>'C завтраками| Bed and breakfast'!D15*0.9</f>
        <v>11250</v>
      </c>
      <c r="E15" s="141">
        <f>'C завтраками| Bed and breakfast'!E15*0.9</f>
        <v>10890</v>
      </c>
      <c r="F15" s="141">
        <f>'C завтраками| Bed and breakfast'!F15*0.9</f>
        <v>11610</v>
      </c>
      <c r="G15" s="141">
        <f>'C завтраками| Bed and breakfast'!G15*0.9</f>
        <v>11610</v>
      </c>
      <c r="H15" s="141">
        <f>'C завтраками| Bed and breakfast'!H15*0.9</f>
        <v>11610</v>
      </c>
      <c r="I15" s="141">
        <f>'C завтраками| Bed and breakfast'!I15*0.9</f>
        <v>11610</v>
      </c>
      <c r="J15" s="141">
        <f>'C завтраками| Bed and breakfast'!J15*0.9</f>
        <v>11610</v>
      </c>
      <c r="K15" s="141">
        <f>'C завтраками| Bed and breakfast'!K15*0.9</f>
        <v>13050</v>
      </c>
      <c r="L15" s="141">
        <f>'C завтраками| Bed and breakfast'!L15*0.9</f>
        <v>12870</v>
      </c>
      <c r="M15" s="141">
        <f>'C завтраками| Bed and breakfast'!M15*0.9</f>
        <v>10890</v>
      </c>
      <c r="N15" s="141">
        <f>'C завтраками| Bed and breakfast'!N15*0.9</f>
        <v>11610</v>
      </c>
      <c r="O15" s="141">
        <f>'C завтраками| Bed and breakfast'!O15*0.9</f>
        <v>11610</v>
      </c>
      <c r="P15" s="141">
        <f>'C завтраками| Bed and breakfast'!P15*0.9</f>
        <v>11610</v>
      </c>
      <c r="Q15" s="141">
        <f>'C завтраками| Bed and breakfast'!Q15*0.9</f>
        <v>11610</v>
      </c>
      <c r="R15" s="141">
        <f>'C завтраками| Bed and breakfast'!R15*0.9</f>
        <v>11610</v>
      </c>
      <c r="S15" s="141">
        <f>'C завтраками| Bed and breakfast'!S15*0.9</f>
        <v>11610</v>
      </c>
      <c r="T15" s="141">
        <f>'C завтраками| Bed and breakfast'!T15*0.9</f>
        <v>11610</v>
      </c>
      <c r="U15" s="141">
        <f>'C завтраками| Bed and breakfast'!U15*0.9</f>
        <v>11610</v>
      </c>
      <c r="V15" s="141">
        <f>'C завтраками| Bed and breakfast'!V15*0.9</f>
        <v>11610</v>
      </c>
      <c r="W15" s="141">
        <f>'C завтраками| Bed and breakfast'!W15*0.9</f>
        <v>10710</v>
      </c>
      <c r="X15" s="141">
        <f>'C завтраками| Bed and breakfast'!X15*0.9</f>
        <v>10710</v>
      </c>
      <c r="Y15" s="141">
        <f>'C завтраками| Bed and breakfast'!Y15*0.9</f>
        <v>11610</v>
      </c>
      <c r="Z15" s="141">
        <f>'C завтраками| Bed and breakfast'!Z15*0.9</f>
        <v>10710</v>
      </c>
      <c r="AA15" s="141">
        <f>'C завтраками| Bed and breakfast'!AA15*0.9</f>
        <v>10710</v>
      </c>
      <c r="AB15" s="141">
        <f>'C завтраками| Bed and breakfast'!AB15*0.9</f>
        <v>12510</v>
      </c>
      <c r="AC15" s="141">
        <f>'C завтраками| Bed and breakfast'!AC15*0.9</f>
        <v>10710</v>
      </c>
      <c r="AD15" s="141">
        <f>'C завтраками| Bed and breakfast'!AD15*0.9</f>
        <v>10710</v>
      </c>
      <c r="AE15" s="141">
        <f>'C завтраками| Bed and breakfast'!AE15*0.9</f>
        <v>10710</v>
      </c>
      <c r="AF15" s="141">
        <f>'C завтраками| Bed and breakfast'!AF15*0.9</f>
        <v>10890</v>
      </c>
      <c r="AG15" s="141">
        <f>'C завтраками| Bed and breakfast'!AG15*0.9</f>
        <v>10710</v>
      </c>
      <c r="AH15" s="141">
        <f>'C завтраками| Bed and breakfast'!AH15*0.9</f>
        <v>10890</v>
      </c>
      <c r="AI15" s="141">
        <f>'C завтраками| Bed and breakfast'!AI15*0.9</f>
        <v>10710</v>
      </c>
      <c r="AJ15" s="141">
        <f>'C завтраками| Bed and breakfast'!AJ15*0.9</f>
        <v>10890</v>
      </c>
      <c r="AK15" s="141">
        <f>'C завтраками| Bed and breakfast'!AK15*0.9</f>
        <v>10710</v>
      </c>
      <c r="AL15" s="141">
        <f>'C завтраками| Bed and breakfast'!AL15*0.9</f>
        <v>10710</v>
      </c>
      <c r="AM15" s="141">
        <f>'C завтраками| Bed and breakfast'!AM15*0.9</f>
        <v>10350</v>
      </c>
      <c r="AN15" s="141">
        <f>'C завтраками| Bed and breakfast'!AN15*0.9</f>
        <v>9270</v>
      </c>
      <c r="AO15" s="141">
        <f>'C завтраками| Bed and breakfast'!AO15*0.9</f>
        <v>9450</v>
      </c>
      <c r="AP15" s="141">
        <f>'C завтраками| Bed and breakfast'!AP15*0.9</f>
        <v>9270</v>
      </c>
      <c r="AQ15" s="141">
        <f>'C завтраками| Bed and breakfast'!AQ15*0.9</f>
        <v>9450</v>
      </c>
      <c r="AR15" s="141">
        <f>'C завтраками| Bed and breakfast'!AR15*0.9</f>
        <v>9270</v>
      </c>
      <c r="AS15" s="141">
        <f>'C завтраками| Bed and breakfast'!AS15*0.9</f>
        <v>9450</v>
      </c>
      <c r="AT15" s="141">
        <f>'C завтраками| Bed and breakfast'!AT15*0.9</f>
        <v>9270</v>
      </c>
      <c r="AU15" s="141">
        <f>'C завтраками| Bed and breakfast'!AU15*0.9</f>
        <v>9450</v>
      </c>
      <c r="AV15" s="141">
        <f>'C завтраками| Bed and breakfast'!AV15*0.9</f>
        <v>9270</v>
      </c>
      <c r="AW15" s="141">
        <f>'C завтраками| Bed and breakfast'!AW15*0.9</f>
        <v>9270</v>
      </c>
      <c r="AX15" s="141">
        <f>'C завтраками| Bed and breakfast'!AX15*0.9</f>
        <v>9450</v>
      </c>
      <c r="AY15" s="141">
        <f>'C завтраками| Bed and breakfast'!AY15*0.9</f>
        <v>10710</v>
      </c>
      <c r="AZ15" s="141">
        <f>'C завтраками| Bed and breakfast'!AZ15*0.9</f>
        <v>10890</v>
      </c>
      <c r="BA15" s="141">
        <f>'C завтраками| Bed and breakfast'!BA15*0.9</f>
        <v>10710</v>
      </c>
    </row>
    <row r="16" spans="1:53"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row>
    <row r="17" spans="1:53" ht="11.45" customHeight="1" x14ac:dyDescent="0.2">
      <c r="A17" s="3">
        <v>1</v>
      </c>
      <c r="B17" s="141">
        <f>'C завтраками| Bed and breakfast'!B17*0.9</f>
        <v>14310</v>
      </c>
      <c r="C17" s="141">
        <f>'C завтраками| Bed and breakfast'!C17*0.9</f>
        <v>10890</v>
      </c>
      <c r="D17" s="141">
        <f>'C завтраками| Bed and breakfast'!D17*0.9</f>
        <v>10890</v>
      </c>
      <c r="E17" s="141">
        <f>'C завтраками| Bed and breakfast'!E17*0.9</f>
        <v>10530</v>
      </c>
      <c r="F17" s="141">
        <f>'C завтраками| Bed and breakfast'!F17*0.9</f>
        <v>11250</v>
      </c>
      <c r="G17" s="141">
        <f>'C завтраками| Bed and breakfast'!G17*0.9</f>
        <v>11250</v>
      </c>
      <c r="H17" s="141">
        <f>'C завтраками| Bed and breakfast'!H17*0.9</f>
        <v>11250</v>
      </c>
      <c r="I17" s="141">
        <f>'C завтраками| Bed and breakfast'!I17*0.9</f>
        <v>11250</v>
      </c>
      <c r="J17" s="141">
        <f>'C завтраками| Bed and breakfast'!J17*0.9</f>
        <v>11250</v>
      </c>
      <c r="K17" s="141">
        <f>'C завтраками| Bed and breakfast'!K17*0.9</f>
        <v>12690</v>
      </c>
      <c r="L17" s="141">
        <f>'C завтраками| Bed and breakfast'!L17*0.9</f>
        <v>12510</v>
      </c>
      <c r="M17" s="141">
        <f>'C завтраками| Bed and breakfast'!M17*0.9</f>
        <v>10530</v>
      </c>
      <c r="N17" s="141">
        <f>'C завтраками| Bed and breakfast'!N17*0.9</f>
        <v>11250</v>
      </c>
      <c r="O17" s="141">
        <f>'C завтраками| Bed and breakfast'!O17*0.9</f>
        <v>11250</v>
      </c>
      <c r="P17" s="141">
        <f>'C завтраками| Bed and breakfast'!P17*0.9</f>
        <v>11250</v>
      </c>
      <c r="Q17" s="141">
        <f>'C завтраками| Bed and breakfast'!Q17*0.9</f>
        <v>11250</v>
      </c>
      <c r="R17" s="141">
        <f>'C завтраками| Bed and breakfast'!R17*0.9</f>
        <v>11250</v>
      </c>
      <c r="S17" s="141">
        <f>'C завтраками| Bed and breakfast'!S17*0.9</f>
        <v>11250</v>
      </c>
      <c r="T17" s="141">
        <f>'C завтраками| Bed and breakfast'!T17*0.9</f>
        <v>11250</v>
      </c>
      <c r="U17" s="141">
        <f>'C завтраками| Bed and breakfast'!U17*0.9</f>
        <v>11250</v>
      </c>
      <c r="V17" s="141">
        <f>'C завтраками| Bed and breakfast'!V17*0.9</f>
        <v>11250</v>
      </c>
      <c r="W17" s="141">
        <f>'C завтраками| Bed and breakfast'!W17*0.9</f>
        <v>10350</v>
      </c>
      <c r="X17" s="141">
        <f>'C завтраками| Bed and breakfast'!X17*0.9</f>
        <v>10350</v>
      </c>
      <c r="Y17" s="141">
        <f>'C завтраками| Bed and breakfast'!Y17*0.9</f>
        <v>11250</v>
      </c>
      <c r="Z17" s="141">
        <f>'C завтраками| Bed and breakfast'!Z17*0.9</f>
        <v>10350</v>
      </c>
      <c r="AA17" s="141">
        <f>'C завтраками| Bed and breakfast'!AA17*0.9</f>
        <v>10350</v>
      </c>
      <c r="AB17" s="141">
        <f>'C завтраками| Bed and breakfast'!AB17*0.9</f>
        <v>12150</v>
      </c>
      <c r="AC17" s="141">
        <f>'C завтраками| Bed and breakfast'!AC17*0.9</f>
        <v>10350</v>
      </c>
      <c r="AD17" s="141">
        <f>'C завтраками| Bed and breakfast'!AD17*0.9</f>
        <v>10350</v>
      </c>
      <c r="AE17" s="141">
        <f>'C завтраками| Bed and breakfast'!AE17*0.9</f>
        <v>10350</v>
      </c>
      <c r="AF17" s="141">
        <f>'C завтраками| Bed and breakfast'!AF17*0.9</f>
        <v>10530</v>
      </c>
      <c r="AG17" s="141">
        <f>'C завтраками| Bed and breakfast'!AG17*0.9</f>
        <v>10350</v>
      </c>
      <c r="AH17" s="141">
        <f>'C завтраками| Bed and breakfast'!AH17*0.9</f>
        <v>10530</v>
      </c>
      <c r="AI17" s="141">
        <f>'C завтраками| Bed and breakfast'!AI17*0.9</f>
        <v>10350</v>
      </c>
      <c r="AJ17" s="141">
        <f>'C завтраками| Bed and breakfast'!AJ17*0.9</f>
        <v>10530</v>
      </c>
      <c r="AK17" s="141">
        <f>'C завтраками| Bed and breakfast'!AK17*0.9</f>
        <v>10350</v>
      </c>
      <c r="AL17" s="141">
        <f>'C завтраками| Bed and breakfast'!AL17*0.9</f>
        <v>10350</v>
      </c>
      <c r="AM17" s="141">
        <f>'C завтраками| Bed and breakfast'!AM17*0.9</f>
        <v>9990</v>
      </c>
      <c r="AN17" s="141">
        <f>'C завтраками| Bed and breakfast'!AN17*0.9</f>
        <v>8910</v>
      </c>
      <c r="AO17" s="141">
        <f>'C завтраками| Bed and breakfast'!AO17*0.9</f>
        <v>9090</v>
      </c>
      <c r="AP17" s="141">
        <f>'C завтраками| Bed and breakfast'!AP17*0.9</f>
        <v>8910</v>
      </c>
      <c r="AQ17" s="141">
        <f>'C завтраками| Bed and breakfast'!AQ17*0.9</f>
        <v>9090</v>
      </c>
      <c r="AR17" s="141">
        <f>'C завтраками| Bed and breakfast'!AR17*0.9</f>
        <v>8910</v>
      </c>
      <c r="AS17" s="141">
        <f>'C завтраками| Bed and breakfast'!AS17*0.9</f>
        <v>9090</v>
      </c>
      <c r="AT17" s="141">
        <f>'C завтраками| Bed and breakfast'!AT17*0.9</f>
        <v>8910</v>
      </c>
      <c r="AU17" s="141">
        <f>'C завтраками| Bed and breakfast'!AU17*0.9</f>
        <v>9090</v>
      </c>
      <c r="AV17" s="141">
        <f>'C завтраками| Bed and breakfast'!AV17*0.9</f>
        <v>8910</v>
      </c>
      <c r="AW17" s="141">
        <f>'C завтраками| Bed and breakfast'!AW17*0.9</f>
        <v>8910</v>
      </c>
      <c r="AX17" s="141">
        <f>'C завтраками| Bed and breakfast'!AX17*0.9</f>
        <v>9090</v>
      </c>
      <c r="AY17" s="141">
        <f>'C завтраками| Bed and breakfast'!AY17*0.9</f>
        <v>10350</v>
      </c>
      <c r="AZ17" s="141">
        <f>'C завтраками| Bed and breakfast'!AZ17*0.9</f>
        <v>10530</v>
      </c>
      <c r="BA17" s="141">
        <f>'C завтраками| Bed and breakfast'!BA17*0.9</f>
        <v>10350</v>
      </c>
    </row>
    <row r="18" spans="1:53" ht="11.45" customHeight="1" x14ac:dyDescent="0.2">
      <c r="A18" s="3">
        <v>2</v>
      </c>
      <c r="B18" s="141">
        <f>'C завтраками| Bed and breakfast'!B18*0.9</f>
        <v>15570</v>
      </c>
      <c r="C18" s="141">
        <f>'C завтраками| Bed and breakfast'!C18*0.9</f>
        <v>12150</v>
      </c>
      <c r="D18" s="141">
        <f>'C завтраками| Bed and breakfast'!D18*0.9</f>
        <v>12150</v>
      </c>
      <c r="E18" s="141">
        <f>'C завтраками| Bed and breakfast'!E18*0.9</f>
        <v>11790</v>
      </c>
      <c r="F18" s="141">
        <f>'C завтраками| Bed and breakfast'!F18*0.9</f>
        <v>12510</v>
      </c>
      <c r="G18" s="141">
        <f>'C завтраками| Bed and breakfast'!G18*0.9</f>
        <v>12510</v>
      </c>
      <c r="H18" s="141">
        <f>'C завтраками| Bed and breakfast'!H18*0.9</f>
        <v>12510</v>
      </c>
      <c r="I18" s="141">
        <f>'C завтраками| Bed and breakfast'!I18*0.9</f>
        <v>12510</v>
      </c>
      <c r="J18" s="141">
        <f>'C завтраками| Bed and breakfast'!J18*0.9</f>
        <v>12510</v>
      </c>
      <c r="K18" s="141">
        <f>'C завтраками| Bed and breakfast'!K18*0.9</f>
        <v>13950</v>
      </c>
      <c r="L18" s="141">
        <f>'C завтраками| Bed and breakfast'!L18*0.9</f>
        <v>13770</v>
      </c>
      <c r="M18" s="141">
        <f>'C завтраками| Bed and breakfast'!M18*0.9</f>
        <v>11790</v>
      </c>
      <c r="N18" s="141">
        <f>'C завтраками| Bed and breakfast'!N18*0.9</f>
        <v>12510</v>
      </c>
      <c r="O18" s="141">
        <f>'C завтраками| Bed and breakfast'!O18*0.9</f>
        <v>12510</v>
      </c>
      <c r="P18" s="141">
        <f>'C завтраками| Bed and breakfast'!P18*0.9</f>
        <v>12510</v>
      </c>
      <c r="Q18" s="141">
        <f>'C завтраками| Bed and breakfast'!Q18*0.9</f>
        <v>12510</v>
      </c>
      <c r="R18" s="141">
        <f>'C завтраками| Bed and breakfast'!R18*0.9</f>
        <v>12510</v>
      </c>
      <c r="S18" s="141">
        <f>'C завтраками| Bed and breakfast'!S18*0.9</f>
        <v>12510</v>
      </c>
      <c r="T18" s="141">
        <f>'C завтраками| Bed and breakfast'!T18*0.9</f>
        <v>12510</v>
      </c>
      <c r="U18" s="141">
        <f>'C завтраками| Bed and breakfast'!U18*0.9</f>
        <v>12510</v>
      </c>
      <c r="V18" s="141">
        <f>'C завтраками| Bed and breakfast'!V18*0.9</f>
        <v>12510</v>
      </c>
      <c r="W18" s="141">
        <f>'C завтраками| Bed and breakfast'!W18*0.9</f>
        <v>11610</v>
      </c>
      <c r="X18" s="141">
        <f>'C завтраками| Bed and breakfast'!X18*0.9</f>
        <v>11610</v>
      </c>
      <c r="Y18" s="141">
        <f>'C завтраками| Bed and breakfast'!Y18*0.9</f>
        <v>12510</v>
      </c>
      <c r="Z18" s="141">
        <f>'C завтраками| Bed and breakfast'!Z18*0.9</f>
        <v>11610</v>
      </c>
      <c r="AA18" s="141">
        <f>'C завтраками| Bed and breakfast'!AA18*0.9</f>
        <v>11610</v>
      </c>
      <c r="AB18" s="141">
        <f>'C завтраками| Bed and breakfast'!AB18*0.9</f>
        <v>13410</v>
      </c>
      <c r="AC18" s="141">
        <f>'C завтраками| Bed and breakfast'!AC18*0.9</f>
        <v>11610</v>
      </c>
      <c r="AD18" s="141">
        <f>'C завтраками| Bed and breakfast'!AD18*0.9</f>
        <v>11610</v>
      </c>
      <c r="AE18" s="141">
        <f>'C завтраками| Bed and breakfast'!AE18*0.9</f>
        <v>11610</v>
      </c>
      <c r="AF18" s="141">
        <f>'C завтраками| Bed and breakfast'!AF18*0.9</f>
        <v>11790</v>
      </c>
      <c r="AG18" s="141">
        <f>'C завтраками| Bed and breakfast'!AG18*0.9</f>
        <v>11610</v>
      </c>
      <c r="AH18" s="141">
        <f>'C завтраками| Bed and breakfast'!AH18*0.9</f>
        <v>11790</v>
      </c>
      <c r="AI18" s="141">
        <f>'C завтраками| Bed and breakfast'!AI18*0.9</f>
        <v>11610</v>
      </c>
      <c r="AJ18" s="141">
        <f>'C завтраками| Bed and breakfast'!AJ18*0.9</f>
        <v>11790</v>
      </c>
      <c r="AK18" s="141">
        <f>'C завтраками| Bed and breakfast'!AK18*0.9</f>
        <v>11610</v>
      </c>
      <c r="AL18" s="141">
        <f>'C завтраками| Bed and breakfast'!AL18*0.9</f>
        <v>11610</v>
      </c>
      <c r="AM18" s="141">
        <f>'C завтраками| Bed and breakfast'!AM18*0.9</f>
        <v>11250</v>
      </c>
      <c r="AN18" s="141">
        <f>'C завтраками| Bed and breakfast'!AN18*0.9</f>
        <v>10170</v>
      </c>
      <c r="AO18" s="141">
        <f>'C завтраками| Bed and breakfast'!AO18*0.9</f>
        <v>10350</v>
      </c>
      <c r="AP18" s="141">
        <f>'C завтраками| Bed and breakfast'!AP18*0.9</f>
        <v>10170</v>
      </c>
      <c r="AQ18" s="141">
        <f>'C завтраками| Bed and breakfast'!AQ18*0.9</f>
        <v>10350</v>
      </c>
      <c r="AR18" s="141">
        <f>'C завтраками| Bed and breakfast'!AR18*0.9</f>
        <v>10170</v>
      </c>
      <c r="AS18" s="141">
        <f>'C завтраками| Bed and breakfast'!AS18*0.9</f>
        <v>10350</v>
      </c>
      <c r="AT18" s="141">
        <f>'C завтраками| Bed and breakfast'!AT18*0.9</f>
        <v>10170</v>
      </c>
      <c r="AU18" s="141">
        <f>'C завтраками| Bed and breakfast'!AU18*0.9</f>
        <v>10350</v>
      </c>
      <c r="AV18" s="141">
        <f>'C завтраками| Bed and breakfast'!AV18*0.9</f>
        <v>10170</v>
      </c>
      <c r="AW18" s="141">
        <f>'C завтраками| Bed and breakfast'!AW18*0.9</f>
        <v>10170</v>
      </c>
      <c r="AX18" s="141">
        <f>'C завтраками| Bed and breakfast'!AX18*0.9</f>
        <v>10350</v>
      </c>
      <c r="AY18" s="141">
        <f>'C завтраками| Bed and breakfast'!AY18*0.9</f>
        <v>11610</v>
      </c>
      <c r="AZ18" s="141">
        <f>'C завтраками| Bed and breakfast'!AZ18*0.9</f>
        <v>11790</v>
      </c>
      <c r="BA18" s="141">
        <f>'C завтраками| Bed and breakfast'!BA18*0.9</f>
        <v>11610</v>
      </c>
    </row>
    <row r="19" spans="1:53"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row>
    <row r="20" spans="1:53" ht="11.45" customHeight="1" x14ac:dyDescent="0.2">
      <c r="A20" s="3">
        <v>1</v>
      </c>
      <c r="B20" s="141">
        <f>'C завтраками| Bed and breakfast'!B20*0.9</f>
        <v>16650</v>
      </c>
      <c r="C20" s="141">
        <f>'C завтраками| Bed and breakfast'!C20*0.9</f>
        <v>12240</v>
      </c>
      <c r="D20" s="141">
        <f>'C завтраками| Bed and breakfast'!D20*0.9</f>
        <v>12240</v>
      </c>
      <c r="E20" s="141">
        <f>'C завтраками| Bed and breakfast'!E20*0.9</f>
        <v>11880</v>
      </c>
      <c r="F20" s="141">
        <f>'C завтраками| Bed and breakfast'!F20*0.9</f>
        <v>12600</v>
      </c>
      <c r="G20" s="141">
        <f>'C завтраками| Bed and breakfast'!G20*0.9</f>
        <v>12600</v>
      </c>
      <c r="H20" s="141">
        <f>'C завтраками| Bed and breakfast'!H20*0.9</f>
        <v>12600</v>
      </c>
      <c r="I20" s="141">
        <f>'C завтраками| Bed and breakfast'!I20*0.9</f>
        <v>12600</v>
      </c>
      <c r="J20" s="141">
        <f>'C завтраками| Bed and breakfast'!J20*0.9</f>
        <v>12600</v>
      </c>
      <c r="K20" s="141">
        <f>'C завтраками| Bed and breakfast'!K20*0.9</f>
        <v>14040</v>
      </c>
      <c r="L20" s="141">
        <f>'C завтраками| Bed and breakfast'!L20*0.9</f>
        <v>13860</v>
      </c>
      <c r="M20" s="141">
        <f>'C завтраками| Bed and breakfast'!M20*0.9</f>
        <v>11880</v>
      </c>
      <c r="N20" s="141">
        <f>'C завтраками| Bed and breakfast'!N20*0.9</f>
        <v>12600</v>
      </c>
      <c r="O20" s="141">
        <f>'C завтраками| Bed and breakfast'!O20*0.9</f>
        <v>12600</v>
      </c>
      <c r="P20" s="141">
        <f>'C завтраками| Bed and breakfast'!P20*0.9</f>
        <v>12600</v>
      </c>
      <c r="Q20" s="141">
        <f>'C завтраками| Bed and breakfast'!Q20*0.9</f>
        <v>12600</v>
      </c>
      <c r="R20" s="141">
        <f>'C завтраками| Bed and breakfast'!R20*0.9</f>
        <v>12600</v>
      </c>
      <c r="S20" s="141">
        <f>'C завтраками| Bed and breakfast'!S20*0.9</f>
        <v>12600</v>
      </c>
      <c r="T20" s="141">
        <f>'C завтраками| Bed and breakfast'!T20*0.9</f>
        <v>12600</v>
      </c>
      <c r="U20" s="141">
        <f>'C завтраками| Bed and breakfast'!U20*0.9</f>
        <v>12600</v>
      </c>
      <c r="V20" s="141">
        <f>'C завтраками| Bed and breakfast'!V20*0.9</f>
        <v>12600</v>
      </c>
      <c r="W20" s="141">
        <f>'C завтраками| Bed and breakfast'!W20*0.9</f>
        <v>11700</v>
      </c>
      <c r="X20" s="141">
        <f>'C завтраками| Bed and breakfast'!X20*0.9</f>
        <v>11700</v>
      </c>
      <c r="Y20" s="141">
        <f>'C завтраками| Bed and breakfast'!Y20*0.9</f>
        <v>12600</v>
      </c>
      <c r="Z20" s="141">
        <f>'C завтраками| Bed and breakfast'!Z20*0.9</f>
        <v>11700</v>
      </c>
      <c r="AA20" s="141">
        <f>'C завтраками| Bed and breakfast'!AA20*0.9</f>
        <v>11700</v>
      </c>
      <c r="AB20" s="141">
        <f>'C завтраками| Bed and breakfast'!AB20*0.9</f>
        <v>13500</v>
      </c>
      <c r="AC20" s="141">
        <f>'C завтраками| Bed and breakfast'!AC20*0.9</f>
        <v>11700</v>
      </c>
      <c r="AD20" s="141">
        <f>'C завтраками| Bed and breakfast'!AD20*0.9</f>
        <v>11700</v>
      </c>
      <c r="AE20" s="141">
        <f>'C завтраками| Bed and breakfast'!AE20*0.9</f>
        <v>11700</v>
      </c>
      <c r="AF20" s="141">
        <f>'C завтраками| Bed and breakfast'!AF20*0.9</f>
        <v>11880</v>
      </c>
      <c r="AG20" s="141">
        <f>'C завтраками| Bed and breakfast'!AG20*0.9</f>
        <v>11700</v>
      </c>
      <c r="AH20" s="141">
        <f>'C завтраками| Bed and breakfast'!AH20*0.9</f>
        <v>11880</v>
      </c>
      <c r="AI20" s="141">
        <f>'C завтраками| Bed and breakfast'!AI20*0.9</f>
        <v>11700</v>
      </c>
      <c r="AJ20" s="141">
        <f>'C завтраками| Bed and breakfast'!AJ20*0.9</f>
        <v>11880</v>
      </c>
      <c r="AK20" s="141">
        <f>'C завтраками| Bed and breakfast'!AK20*0.9</f>
        <v>11700</v>
      </c>
      <c r="AL20" s="141">
        <f>'C завтраками| Bed and breakfast'!AL20*0.9</f>
        <v>11700</v>
      </c>
      <c r="AM20" s="141">
        <f>'C завтраками| Bed and breakfast'!AM20*0.9</f>
        <v>11340</v>
      </c>
      <c r="AN20" s="141">
        <f>'C завтраками| Bed and breakfast'!AN20*0.9</f>
        <v>10260</v>
      </c>
      <c r="AO20" s="141">
        <f>'C завтраками| Bed and breakfast'!AO20*0.9</f>
        <v>10440</v>
      </c>
      <c r="AP20" s="141">
        <f>'C завтраками| Bed and breakfast'!AP20*0.9</f>
        <v>10260</v>
      </c>
      <c r="AQ20" s="141">
        <f>'C завтраками| Bed and breakfast'!AQ20*0.9</f>
        <v>10440</v>
      </c>
      <c r="AR20" s="141">
        <f>'C завтраками| Bed and breakfast'!AR20*0.9</f>
        <v>10260</v>
      </c>
      <c r="AS20" s="141">
        <f>'C завтраками| Bed and breakfast'!AS20*0.9</f>
        <v>10440</v>
      </c>
      <c r="AT20" s="141">
        <f>'C завтраками| Bed and breakfast'!AT20*0.9</f>
        <v>10260</v>
      </c>
      <c r="AU20" s="141">
        <f>'C завтраками| Bed and breakfast'!AU20*0.9</f>
        <v>10440</v>
      </c>
      <c r="AV20" s="141">
        <f>'C завтраками| Bed and breakfast'!AV20*0.9</f>
        <v>10260</v>
      </c>
      <c r="AW20" s="141">
        <f>'C завтраками| Bed and breakfast'!AW20*0.9</f>
        <v>10260</v>
      </c>
      <c r="AX20" s="141">
        <f>'C завтраками| Bed and breakfast'!AX20*0.9</f>
        <v>10440</v>
      </c>
      <c r="AY20" s="141">
        <f>'C завтраками| Bed and breakfast'!AY20*0.9</f>
        <v>11700</v>
      </c>
      <c r="AZ20" s="141">
        <f>'C завтраками| Bed and breakfast'!AZ20*0.9</f>
        <v>11880</v>
      </c>
      <c r="BA20" s="141">
        <f>'C завтраками| Bed and breakfast'!BA20*0.9</f>
        <v>11700</v>
      </c>
    </row>
    <row r="21" spans="1:53" ht="11.45" customHeight="1" x14ac:dyDescent="0.2">
      <c r="A21" s="3">
        <v>2</v>
      </c>
      <c r="B21" s="141">
        <f>'C завтраками| Bed and breakfast'!B21*0.9</f>
        <v>17910</v>
      </c>
      <c r="C21" s="141">
        <f>'C завтраками| Bed and breakfast'!C21*0.9</f>
        <v>13500</v>
      </c>
      <c r="D21" s="141">
        <f>'C завтраками| Bed and breakfast'!D21*0.9</f>
        <v>13500</v>
      </c>
      <c r="E21" s="141">
        <f>'C завтраками| Bed and breakfast'!E21*0.9</f>
        <v>13140</v>
      </c>
      <c r="F21" s="141">
        <f>'C завтраками| Bed and breakfast'!F21*0.9</f>
        <v>13860</v>
      </c>
      <c r="G21" s="141">
        <f>'C завтраками| Bed and breakfast'!G21*0.9</f>
        <v>13860</v>
      </c>
      <c r="H21" s="141">
        <f>'C завтраками| Bed and breakfast'!H21*0.9</f>
        <v>13860</v>
      </c>
      <c r="I21" s="141">
        <f>'C завтраками| Bed and breakfast'!I21*0.9</f>
        <v>13860</v>
      </c>
      <c r="J21" s="141">
        <f>'C завтраками| Bed and breakfast'!J21*0.9</f>
        <v>13860</v>
      </c>
      <c r="K21" s="141">
        <f>'C завтраками| Bed and breakfast'!K21*0.9</f>
        <v>15300</v>
      </c>
      <c r="L21" s="141">
        <f>'C завтраками| Bed and breakfast'!L21*0.9</f>
        <v>15120</v>
      </c>
      <c r="M21" s="141">
        <f>'C завтраками| Bed and breakfast'!M21*0.9</f>
        <v>13140</v>
      </c>
      <c r="N21" s="141">
        <f>'C завтраками| Bed and breakfast'!N21*0.9</f>
        <v>13860</v>
      </c>
      <c r="O21" s="141">
        <f>'C завтраками| Bed and breakfast'!O21*0.9</f>
        <v>13860</v>
      </c>
      <c r="P21" s="141">
        <f>'C завтраками| Bed and breakfast'!P21*0.9</f>
        <v>13860</v>
      </c>
      <c r="Q21" s="141">
        <f>'C завтраками| Bed and breakfast'!Q21*0.9</f>
        <v>13860</v>
      </c>
      <c r="R21" s="141">
        <f>'C завтраками| Bed and breakfast'!R21*0.9</f>
        <v>13860</v>
      </c>
      <c r="S21" s="141">
        <f>'C завтраками| Bed and breakfast'!S21*0.9</f>
        <v>13860</v>
      </c>
      <c r="T21" s="141">
        <f>'C завтраками| Bed and breakfast'!T21*0.9</f>
        <v>13860</v>
      </c>
      <c r="U21" s="141">
        <f>'C завтраками| Bed and breakfast'!U21*0.9</f>
        <v>13860</v>
      </c>
      <c r="V21" s="141">
        <f>'C завтраками| Bed and breakfast'!V21*0.9</f>
        <v>13860</v>
      </c>
      <c r="W21" s="141">
        <f>'C завтраками| Bed and breakfast'!W21*0.9</f>
        <v>12960</v>
      </c>
      <c r="X21" s="141">
        <f>'C завтраками| Bed and breakfast'!X21*0.9</f>
        <v>12960</v>
      </c>
      <c r="Y21" s="141">
        <f>'C завтраками| Bed and breakfast'!Y21*0.9</f>
        <v>13860</v>
      </c>
      <c r="Z21" s="141">
        <f>'C завтраками| Bed and breakfast'!Z21*0.9</f>
        <v>12960</v>
      </c>
      <c r="AA21" s="141">
        <f>'C завтраками| Bed and breakfast'!AA21*0.9</f>
        <v>12960</v>
      </c>
      <c r="AB21" s="141">
        <f>'C завтраками| Bed and breakfast'!AB21*0.9</f>
        <v>14760</v>
      </c>
      <c r="AC21" s="141">
        <f>'C завтраками| Bed and breakfast'!AC21*0.9</f>
        <v>12960</v>
      </c>
      <c r="AD21" s="141">
        <f>'C завтраками| Bed and breakfast'!AD21*0.9</f>
        <v>12960</v>
      </c>
      <c r="AE21" s="141">
        <f>'C завтраками| Bed and breakfast'!AE21*0.9</f>
        <v>12960</v>
      </c>
      <c r="AF21" s="141">
        <f>'C завтраками| Bed and breakfast'!AF21*0.9</f>
        <v>13140</v>
      </c>
      <c r="AG21" s="141">
        <f>'C завтраками| Bed and breakfast'!AG21*0.9</f>
        <v>12960</v>
      </c>
      <c r="AH21" s="141">
        <f>'C завтраками| Bed and breakfast'!AH21*0.9</f>
        <v>13140</v>
      </c>
      <c r="AI21" s="141">
        <f>'C завтраками| Bed and breakfast'!AI21*0.9</f>
        <v>12960</v>
      </c>
      <c r="AJ21" s="141">
        <f>'C завтраками| Bed and breakfast'!AJ21*0.9</f>
        <v>13140</v>
      </c>
      <c r="AK21" s="141">
        <f>'C завтраками| Bed and breakfast'!AK21*0.9</f>
        <v>12960</v>
      </c>
      <c r="AL21" s="141">
        <f>'C завтраками| Bed and breakfast'!AL21*0.9</f>
        <v>12960</v>
      </c>
      <c r="AM21" s="141">
        <f>'C завтраками| Bed and breakfast'!AM21*0.9</f>
        <v>12600</v>
      </c>
      <c r="AN21" s="141">
        <f>'C завтраками| Bed and breakfast'!AN21*0.9</f>
        <v>11520</v>
      </c>
      <c r="AO21" s="141">
        <f>'C завтраками| Bed and breakfast'!AO21*0.9</f>
        <v>11700</v>
      </c>
      <c r="AP21" s="141">
        <f>'C завтраками| Bed and breakfast'!AP21*0.9</f>
        <v>11520</v>
      </c>
      <c r="AQ21" s="141">
        <f>'C завтраками| Bed and breakfast'!AQ21*0.9</f>
        <v>11700</v>
      </c>
      <c r="AR21" s="141">
        <f>'C завтраками| Bed and breakfast'!AR21*0.9</f>
        <v>11520</v>
      </c>
      <c r="AS21" s="141">
        <f>'C завтраками| Bed and breakfast'!AS21*0.9</f>
        <v>11700</v>
      </c>
      <c r="AT21" s="141">
        <f>'C завтраками| Bed and breakfast'!AT21*0.9</f>
        <v>11520</v>
      </c>
      <c r="AU21" s="141">
        <f>'C завтраками| Bed and breakfast'!AU21*0.9</f>
        <v>11700</v>
      </c>
      <c r="AV21" s="141">
        <f>'C завтраками| Bed and breakfast'!AV21*0.9</f>
        <v>11520</v>
      </c>
      <c r="AW21" s="141">
        <f>'C завтраками| Bed and breakfast'!AW21*0.9</f>
        <v>11520</v>
      </c>
      <c r="AX21" s="141">
        <f>'C завтраками| Bed and breakfast'!AX21*0.9</f>
        <v>11700</v>
      </c>
      <c r="AY21" s="141">
        <f>'C завтраками| Bed and breakfast'!AY21*0.9</f>
        <v>12960</v>
      </c>
      <c r="AZ21" s="141">
        <f>'C завтраками| Bed and breakfast'!AZ21*0.9</f>
        <v>13140</v>
      </c>
      <c r="BA21" s="141">
        <f>'C завтраками| Bed and breakfast'!BA21*0.9</f>
        <v>12960</v>
      </c>
    </row>
    <row r="22" spans="1:53"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row>
    <row r="23" spans="1:53"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3" ht="24.6" customHeight="1" x14ac:dyDescent="0.2">
      <c r="A24" s="8"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46">
        <f t="shared" si="1"/>
        <v>45913</v>
      </c>
      <c r="AC24" s="46">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ht="24.6" customHeight="1" x14ac:dyDescent="0.2">
      <c r="A25" s="37"/>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46">
        <f t="shared" si="3"/>
        <v>45925</v>
      </c>
      <c r="AC25" s="46">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ht="11.45" customHeight="1" x14ac:dyDescent="0.2">
      <c r="A26" s="184" t="s">
        <v>11</v>
      </c>
    </row>
    <row r="27" spans="1:53" ht="11.45" customHeight="1" x14ac:dyDescent="0.2">
      <c r="A27" s="3">
        <v>1</v>
      </c>
      <c r="B27" s="141">
        <f t="shared" ref="B27" si="4">ROUND(B8*0.87,)</f>
        <v>8926</v>
      </c>
      <c r="C27" s="141">
        <f t="shared" ref="C27:BA27" si="5">ROUND(C8*0.87,)</f>
        <v>5951</v>
      </c>
      <c r="D27" s="141">
        <f t="shared" si="5"/>
        <v>5951</v>
      </c>
      <c r="E27" s="141">
        <f t="shared" si="5"/>
        <v>5638</v>
      </c>
      <c r="F27" s="141">
        <f t="shared" si="5"/>
        <v>6264</v>
      </c>
      <c r="G27" s="141">
        <f t="shared" si="5"/>
        <v>6264</v>
      </c>
      <c r="H27" s="141">
        <f t="shared" si="5"/>
        <v>6264</v>
      </c>
      <c r="I27" s="141">
        <f t="shared" si="5"/>
        <v>6264</v>
      </c>
      <c r="J27" s="141">
        <f t="shared" si="5"/>
        <v>6264</v>
      </c>
      <c r="K27" s="141">
        <f t="shared" si="5"/>
        <v>7517</v>
      </c>
      <c r="L27" s="141">
        <f t="shared" si="5"/>
        <v>7360</v>
      </c>
      <c r="M27" s="141">
        <f t="shared" si="5"/>
        <v>5638</v>
      </c>
      <c r="N27" s="141">
        <f t="shared" si="5"/>
        <v>6264</v>
      </c>
      <c r="O27" s="141">
        <f t="shared" si="5"/>
        <v>6264</v>
      </c>
      <c r="P27" s="141">
        <f t="shared" si="5"/>
        <v>6264</v>
      </c>
      <c r="Q27" s="141">
        <f t="shared" si="5"/>
        <v>6264</v>
      </c>
      <c r="R27" s="141">
        <f t="shared" si="5"/>
        <v>6264</v>
      </c>
      <c r="S27" s="141">
        <f t="shared" si="5"/>
        <v>6264</v>
      </c>
      <c r="T27" s="141">
        <f t="shared" si="5"/>
        <v>6264</v>
      </c>
      <c r="U27" s="141">
        <f t="shared" si="5"/>
        <v>6264</v>
      </c>
      <c r="V27" s="141">
        <f t="shared" si="5"/>
        <v>6264</v>
      </c>
      <c r="W27" s="141">
        <f t="shared" si="5"/>
        <v>5481</v>
      </c>
      <c r="X27" s="141">
        <f t="shared" si="5"/>
        <v>5481</v>
      </c>
      <c r="Y27" s="141">
        <f t="shared" si="5"/>
        <v>6264</v>
      </c>
      <c r="Z27" s="141">
        <f t="shared" si="5"/>
        <v>5481</v>
      </c>
      <c r="AA27" s="141">
        <f t="shared" si="5"/>
        <v>5481</v>
      </c>
      <c r="AB27" s="141">
        <f t="shared" si="5"/>
        <v>7047</v>
      </c>
      <c r="AC27" s="141">
        <f t="shared" si="5"/>
        <v>5481</v>
      </c>
      <c r="AD27" s="141">
        <f t="shared" si="5"/>
        <v>5481</v>
      </c>
      <c r="AE27" s="141">
        <f t="shared" si="5"/>
        <v>5481</v>
      </c>
      <c r="AF27" s="141">
        <f t="shared" si="5"/>
        <v>5638</v>
      </c>
      <c r="AG27" s="141">
        <f t="shared" si="5"/>
        <v>5481</v>
      </c>
      <c r="AH27" s="141">
        <f t="shared" si="5"/>
        <v>5638</v>
      </c>
      <c r="AI27" s="141">
        <f t="shared" si="5"/>
        <v>5481</v>
      </c>
      <c r="AJ27" s="141">
        <f t="shared" si="5"/>
        <v>5638</v>
      </c>
      <c r="AK27" s="141">
        <f t="shared" si="5"/>
        <v>5481</v>
      </c>
      <c r="AL27" s="141">
        <f t="shared" si="5"/>
        <v>5481</v>
      </c>
      <c r="AM27" s="141">
        <f t="shared" si="5"/>
        <v>5168</v>
      </c>
      <c r="AN27" s="141">
        <f t="shared" si="5"/>
        <v>4228</v>
      </c>
      <c r="AO27" s="141">
        <f t="shared" si="5"/>
        <v>4385</v>
      </c>
      <c r="AP27" s="141">
        <f t="shared" si="5"/>
        <v>4228</v>
      </c>
      <c r="AQ27" s="141">
        <f t="shared" si="5"/>
        <v>4385</v>
      </c>
      <c r="AR27" s="141">
        <f t="shared" si="5"/>
        <v>4228</v>
      </c>
      <c r="AS27" s="141">
        <f t="shared" si="5"/>
        <v>4385</v>
      </c>
      <c r="AT27" s="141">
        <f t="shared" si="5"/>
        <v>4228</v>
      </c>
      <c r="AU27" s="141">
        <f t="shared" si="5"/>
        <v>4385</v>
      </c>
      <c r="AV27" s="141">
        <f t="shared" si="5"/>
        <v>4228</v>
      </c>
      <c r="AW27" s="141">
        <f t="shared" si="5"/>
        <v>4228</v>
      </c>
      <c r="AX27" s="141">
        <f t="shared" si="5"/>
        <v>4385</v>
      </c>
      <c r="AY27" s="141">
        <f t="shared" si="5"/>
        <v>5481</v>
      </c>
      <c r="AZ27" s="141">
        <f t="shared" si="5"/>
        <v>5638</v>
      </c>
      <c r="BA27" s="141">
        <f t="shared" si="5"/>
        <v>5481</v>
      </c>
    </row>
    <row r="28" spans="1:53" ht="11.45" customHeight="1" x14ac:dyDescent="0.2">
      <c r="A28" s="3">
        <v>2</v>
      </c>
      <c r="B28" s="141">
        <f t="shared" ref="B28" si="6">ROUND(B9*0.87,)</f>
        <v>10022</v>
      </c>
      <c r="C28" s="141">
        <f t="shared" ref="C28:BA28" si="7">ROUND(C9*0.87,)</f>
        <v>7047</v>
      </c>
      <c r="D28" s="141">
        <f t="shared" si="7"/>
        <v>7047</v>
      </c>
      <c r="E28" s="141">
        <f t="shared" si="7"/>
        <v>6734</v>
      </c>
      <c r="F28" s="141">
        <f t="shared" si="7"/>
        <v>7360</v>
      </c>
      <c r="G28" s="141">
        <f t="shared" si="7"/>
        <v>7360</v>
      </c>
      <c r="H28" s="141">
        <f t="shared" si="7"/>
        <v>7360</v>
      </c>
      <c r="I28" s="141">
        <f t="shared" si="7"/>
        <v>7360</v>
      </c>
      <c r="J28" s="141">
        <f t="shared" si="7"/>
        <v>7360</v>
      </c>
      <c r="K28" s="141">
        <f t="shared" si="7"/>
        <v>8613</v>
      </c>
      <c r="L28" s="141">
        <f t="shared" si="7"/>
        <v>8456</v>
      </c>
      <c r="M28" s="141">
        <f t="shared" si="7"/>
        <v>6734</v>
      </c>
      <c r="N28" s="141">
        <f t="shared" si="7"/>
        <v>7360</v>
      </c>
      <c r="O28" s="141">
        <f t="shared" si="7"/>
        <v>7360</v>
      </c>
      <c r="P28" s="141">
        <f t="shared" si="7"/>
        <v>7360</v>
      </c>
      <c r="Q28" s="141">
        <f t="shared" si="7"/>
        <v>7360</v>
      </c>
      <c r="R28" s="141">
        <f t="shared" si="7"/>
        <v>7360</v>
      </c>
      <c r="S28" s="141">
        <f t="shared" si="7"/>
        <v>7360</v>
      </c>
      <c r="T28" s="141">
        <f t="shared" si="7"/>
        <v>7360</v>
      </c>
      <c r="U28" s="141">
        <f t="shared" si="7"/>
        <v>7360</v>
      </c>
      <c r="V28" s="141">
        <f t="shared" si="7"/>
        <v>7360</v>
      </c>
      <c r="W28" s="141">
        <f t="shared" si="7"/>
        <v>6577</v>
      </c>
      <c r="X28" s="141">
        <f t="shared" si="7"/>
        <v>6577</v>
      </c>
      <c r="Y28" s="141">
        <f t="shared" si="7"/>
        <v>7360</v>
      </c>
      <c r="Z28" s="141">
        <f t="shared" si="7"/>
        <v>6577</v>
      </c>
      <c r="AA28" s="141">
        <f t="shared" si="7"/>
        <v>6577</v>
      </c>
      <c r="AB28" s="141">
        <f t="shared" si="7"/>
        <v>8143</v>
      </c>
      <c r="AC28" s="141">
        <f t="shared" si="7"/>
        <v>6577</v>
      </c>
      <c r="AD28" s="141">
        <f t="shared" si="7"/>
        <v>6577</v>
      </c>
      <c r="AE28" s="141">
        <f t="shared" si="7"/>
        <v>6577</v>
      </c>
      <c r="AF28" s="141">
        <f t="shared" si="7"/>
        <v>6734</v>
      </c>
      <c r="AG28" s="141">
        <f t="shared" si="7"/>
        <v>6577</v>
      </c>
      <c r="AH28" s="141">
        <f t="shared" si="7"/>
        <v>6734</v>
      </c>
      <c r="AI28" s="141">
        <f t="shared" si="7"/>
        <v>6577</v>
      </c>
      <c r="AJ28" s="141">
        <f t="shared" si="7"/>
        <v>6734</v>
      </c>
      <c r="AK28" s="141">
        <f t="shared" si="7"/>
        <v>6577</v>
      </c>
      <c r="AL28" s="141">
        <f t="shared" si="7"/>
        <v>6577</v>
      </c>
      <c r="AM28" s="141">
        <f t="shared" si="7"/>
        <v>6264</v>
      </c>
      <c r="AN28" s="141">
        <f t="shared" si="7"/>
        <v>5324</v>
      </c>
      <c r="AO28" s="141">
        <f t="shared" si="7"/>
        <v>5481</v>
      </c>
      <c r="AP28" s="141">
        <f t="shared" si="7"/>
        <v>5324</v>
      </c>
      <c r="AQ28" s="141">
        <f t="shared" si="7"/>
        <v>5481</v>
      </c>
      <c r="AR28" s="141">
        <f t="shared" si="7"/>
        <v>5324</v>
      </c>
      <c r="AS28" s="141">
        <f t="shared" si="7"/>
        <v>5481</v>
      </c>
      <c r="AT28" s="141">
        <f t="shared" si="7"/>
        <v>5324</v>
      </c>
      <c r="AU28" s="141">
        <f t="shared" si="7"/>
        <v>5481</v>
      </c>
      <c r="AV28" s="141">
        <f t="shared" si="7"/>
        <v>5324</v>
      </c>
      <c r="AW28" s="141">
        <f t="shared" si="7"/>
        <v>5324</v>
      </c>
      <c r="AX28" s="141">
        <f t="shared" si="7"/>
        <v>5481</v>
      </c>
      <c r="AY28" s="141">
        <f t="shared" si="7"/>
        <v>6577</v>
      </c>
      <c r="AZ28" s="141">
        <f t="shared" si="7"/>
        <v>6734</v>
      </c>
      <c r="BA28" s="141">
        <f t="shared" si="7"/>
        <v>6577</v>
      </c>
    </row>
    <row r="29" spans="1:53"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3">
        <v>1</v>
      </c>
      <c r="B30" s="141">
        <f t="shared" ref="B30" si="8">ROUND(B11*0.87,)</f>
        <v>10101</v>
      </c>
      <c r="C30" s="141">
        <f t="shared" ref="C30:BA30" si="9">ROUND(C11*0.87,)</f>
        <v>7125</v>
      </c>
      <c r="D30" s="141">
        <f t="shared" si="9"/>
        <v>7125</v>
      </c>
      <c r="E30" s="141">
        <f t="shared" si="9"/>
        <v>6812</v>
      </c>
      <c r="F30" s="141">
        <f t="shared" si="9"/>
        <v>7439</v>
      </c>
      <c r="G30" s="141">
        <f t="shared" si="9"/>
        <v>7439</v>
      </c>
      <c r="H30" s="141">
        <f t="shared" si="9"/>
        <v>7439</v>
      </c>
      <c r="I30" s="141">
        <f t="shared" si="9"/>
        <v>7439</v>
      </c>
      <c r="J30" s="141">
        <f t="shared" si="9"/>
        <v>7439</v>
      </c>
      <c r="K30" s="141">
        <f t="shared" si="9"/>
        <v>8691</v>
      </c>
      <c r="L30" s="141">
        <f t="shared" si="9"/>
        <v>8535</v>
      </c>
      <c r="M30" s="141">
        <f t="shared" si="9"/>
        <v>6812</v>
      </c>
      <c r="N30" s="141">
        <f t="shared" si="9"/>
        <v>7439</v>
      </c>
      <c r="O30" s="141">
        <f t="shared" si="9"/>
        <v>7439</v>
      </c>
      <c r="P30" s="141">
        <f t="shared" si="9"/>
        <v>7439</v>
      </c>
      <c r="Q30" s="141">
        <f t="shared" si="9"/>
        <v>7439</v>
      </c>
      <c r="R30" s="141">
        <f t="shared" si="9"/>
        <v>7439</v>
      </c>
      <c r="S30" s="141">
        <f t="shared" si="9"/>
        <v>7439</v>
      </c>
      <c r="T30" s="141">
        <f t="shared" si="9"/>
        <v>7439</v>
      </c>
      <c r="U30" s="141">
        <f t="shared" si="9"/>
        <v>7439</v>
      </c>
      <c r="V30" s="141">
        <f t="shared" si="9"/>
        <v>7439</v>
      </c>
      <c r="W30" s="141">
        <f t="shared" si="9"/>
        <v>6656</v>
      </c>
      <c r="X30" s="141">
        <f t="shared" si="9"/>
        <v>6656</v>
      </c>
      <c r="Y30" s="141">
        <f t="shared" si="9"/>
        <v>7439</v>
      </c>
      <c r="Z30" s="141">
        <f t="shared" si="9"/>
        <v>6656</v>
      </c>
      <c r="AA30" s="141">
        <f t="shared" si="9"/>
        <v>6656</v>
      </c>
      <c r="AB30" s="141">
        <f t="shared" si="9"/>
        <v>8222</v>
      </c>
      <c r="AC30" s="141">
        <f t="shared" si="9"/>
        <v>6656</v>
      </c>
      <c r="AD30" s="141">
        <f t="shared" si="9"/>
        <v>6656</v>
      </c>
      <c r="AE30" s="141">
        <f t="shared" si="9"/>
        <v>6656</v>
      </c>
      <c r="AF30" s="141">
        <f t="shared" si="9"/>
        <v>6812</v>
      </c>
      <c r="AG30" s="141">
        <f t="shared" si="9"/>
        <v>6656</v>
      </c>
      <c r="AH30" s="141">
        <f t="shared" si="9"/>
        <v>6812</v>
      </c>
      <c r="AI30" s="141">
        <f t="shared" si="9"/>
        <v>6656</v>
      </c>
      <c r="AJ30" s="141">
        <f t="shared" si="9"/>
        <v>6812</v>
      </c>
      <c r="AK30" s="141">
        <f t="shared" si="9"/>
        <v>6656</v>
      </c>
      <c r="AL30" s="141">
        <f t="shared" si="9"/>
        <v>6656</v>
      </c>
      <c r="AM30" s="141">
        <f t="shared" si="9"/>
        <v>6342</v>
      </c>
      <c r="AN30" s="141">
        <f t="shared" si="9"/>
        <v>5403</v>
      </c>
      <c r="AO30" s="141">
        <f t="shared" si="9"/>
        <v>5559</v>
      </c>
      <c r="AP30" s="141">
        <f t="shared" si="9"/>
        <v>5403</v>
      </c>
      <c r="AQ30" s="141">
        <f t="shared" si="9"/>
        <v>5559</v>
      </c>
      <c r="AR30" s="141">
        <f t="shared" si="9"/>
        <v>5403</v>
      </c>
      <c r="AS30" s="141">
        <f t="shared" si="9"/>
        <v>5559</v>
      </c>
      <c r="AT30" s="141">
        <f t="shared" si="9"/>
        <v>5403</v>
      </c>
      <c r="AU30" s="141">
        <f t="shared" si="9"/>
        <v>5559</v>
      </c>
      <c r="AV30" s="141">
        <f t="shared" si="9"/>
        <v>5403</v>
      </c>
      <c r="AW30" s="141">
        <f t="shared" si="9"/>
        <v>5403</v>
      </c>
      <c r="AX30" s="141">
        <f t="shared" si="9"/>
        <v>5559</v>
      </c>
      <c r="AY30" s="141">
        <f t="shared" si="9"/>
        <v>6656</v>
      </c>
      <c r="AZ30" s="141">
        <f t="shared" si="9"/>
        <v>6812</v>
      </c>
      <c r="BA30" s="141">
        <f t="shared" si="9"/>
        <v>6656</v>
      </c>
    </row>
    <row r="31" spans="1:53" ht="11.45" customHeight="1" x14ac:dyDescent="0.2">
      <c r="A31" s="3">
        <v>2</v>
      </c>
      <c r="B31" s="141">
        <f t="shared" ref="B31" si="10">ROUND(B12*0.87,)</f>
        <v>11197</v>
      </c>
      <c r="C31" s="141">
        <f t="shared" ref="C31:BA31" si="11">ROUND(C12*0.87,)</f>
        <v>8222</v>
      </c>
      <c r="D31" s="141">
        <f t="shared" si="11"/>
        <v>8222</v>
      </c>
      <c r="E31" s="141">
        <f t="shared" si="11"/>
        <v>7908</v>
      </c>
      <c r="F31" s="141">
        <f t="shared" si="11"/>
        <v>8535</v>
      </c>
      <c r="G31" s="141">
        <f t="shared" si="11"/>
        <v>8535</v>
      </c>
      <c r="H31" s="141">
        <f t="shared" si="11"/>
        <v>8535</v>
      </c>
      <c r="I31" s="141">
        <f t="shared" si="11"/>
        <v>8535</v>
      </c>
      <c r="J31" s="141">
        <f t="shared" si="11"/>
        <v>8535</v>
      </c>
      <c r="K31" s="141">
        <f t="shared" si="11"/>
        <v>9788</v>
      </c>
      <c r="L31" s="141">
        <f t="shared" si="11"/>
        <v>9631</v>
      </c>
      <c r="M31" s="141">
        <f t="shared" si="11"/>
        <v>7908</v>
      </c>
      <c r="N31" s="141">
        <f t="shared" si="11"/>
        <v>8535</v>
      </c>
      <c r="O31" s="141">
        <f t="shared" si="11"/>
        <v>8535</v>
      </c>
      <c r="P31" s="141">
        <f t="shared" si="11"/>
        <v>8535</v>
      </c>
      <c r="Q31" s="141">
        <f t="shared" si="11"/>
        <v>8535</v>
      </c>
      <c r="R31" s="141">
        <f t="shared" si="11"/>
        <v>8535</v>
      </c>
      <c r="S31" s="141">
        <f t="shared" si="11"/>
        <v>8535</v>
      </c>
      <c r="T31" s="141">
        <f t="shared" si="11"/>
        <v>8535</v>
      </c>
      <c r="U31" s="141">
        <f t="shared" si="11"/>
        <v>8535</v>
      </c>
      <c r="V31" s="141">
        <f t="shared" si="11"/>
        <v>8535</v>
      </c>
      <c r="W31" s="141">
        <f t="shared" si="11"/>
        <v>7752</v>
      </c>
      <c r="X31" s="141">
        <f t="shared" si="11"/>
        <v>7752</v>
      </c>
      <c r="Y31" s="141">
        <f t="shared" si="11"/>
        <v>8535</v>
      </c>
      <c r="Z31" s="141">
        <f t="shared" si="11"/>
        <v>7752</v>
      </c>
      <c r="AA31" s="141">
        <f t="shared" si="11"/>
        <v>7752</v>
      </c>
      <c r="AB31" s="141">
        <f t="shared" si="11"/>
        <v>9318</v>
      </c>
      <c r="AC31" s="141">
        <f t="shared" si="11"/>
        <v>7752</v>
      </c>
      <c r="AD31" s="141">
        <f t="shared" si="11"/>
        <v>7752</v>
      </c>
      <c r="AE31" s="141">
        <f t="shared" si="11"/>
        <v>7752</v>
      </c>
      <c r="AF31" s="141">
        <f t="shared" si="11"/>
        <v>7908</v>
      </c>
      <c r="AG31" s="141">
        <f t="shared" si="11"/>
        <v>7752</v>
      </c>
      <c r="AH31" s="141">
        <f t="shared" si="11"/>
        <v>7908</v>
      </c>
      <c r="AI31" s="141">
        <f t="shared" si="11"/>
        <v>7752</v>
      </c>
      <c r="AJ31" s="141">
        <f t="shared" si="11"/>
        <v>7908</v>
      </c>
      <c r="AK31" s="141">
        <f t="shared" si="11"/>
        <v>7752</v>
      </c>
      <c r="AL31" s="141">
        <f t="shared" si="11"/>
        <v>7752</v>
      </c>
      <c r="AM31" s="141">
        <f t="shared" si="11"/>
        <v>7439</v>
      </c>
      <c r="AN31" s="141">
        <f t="shared" si="11"/>
        <v>6499</v>
      </c>
      <c r="AO31" s="141">
        <f t="shared" si="11"/>
        <v>6656</v>
      </c>
      <c r="AP31" s="141">
        <f t="shared" si="11"/>
        <v>6499</v>
      </c>
      <c r="AQ31" s="141">
        <f t="shared" si="11"/>
        <v>6656</v>
      </c>
      <c r="AR31" s="141">
        <f t="shared" si="11"/>
        <v>6499</v>
      </c>
      <c r="AS31" s="141">
        <f t="shared" si="11"/>
        <v>6656</v>
      </c>
      <c r="AT31" s="141">
        <f t="shared" si="11"/>
        <v>6499</v>
      </c>
      <c r="AU31" s="141">
        <f t="shared" si="11"/>
        <v>6656</v>
      </c>
      <c r="AV31" s="141">
        <f t="shared" si="11"/>
        <v>6499</v>
      </c>
      <c r="AW31" s="141">
        <f t="shared" si="11"/>
        <v>6499</v>
      </c>
      <c r="AX31" s="141">
        <f t="shared" si="11"/>
        <v>6656</v>
      </c>
      <c r="AY31" s="141">
        <f t="shared" si="11"/>
        <v>7752</v>
      </c>
      <c r="AZ31" s="141">
        <f t="shared" si="11"/>
        <v>7908</v>
      </c>
      <c r="BA31" s="141">
        <f t="shared" si="11"/>
        <v>7752</v>
      </c>
    </row>
    <row r="32" spans="1:53"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3">
        <v>1</v>
      </c>
      <c r="B33" s="141">
        <f t="shared" ref="B33" si="12">ROUND(B14*0.87,)</f>
        <v>11667</v>
      </c>
      <c r="C33" s="141">
        <f t="shared" ref="C33:BA33" si="13">ROUND(C14*0.87,)</f>
        <v>8691</v>
      </c>
      <c r="D33" s="141">
        <f t="shared" si="13"/>
        <v>8691</v>
      </c>
      <c r="E33" s="141">
        <f t="shared" si="13"/>
        <v>8378</v>
      </c>
      <c r="F33" s="141">
        <f t="shared" si="13"/>
        <v>9005</v>
      </c>
      <c r="G33" s="141">
        <f t="shared" si="13"/>
        <v>9005</v>
      </c>
      <c r="H33" s="141">
        <f t="shared" si="13"/>
        <v>9005</v>
      </c>
      <c r="I33" s="141">
        <f t="shared" si="13"/>
        <v>9005</v>
      </c>
      <c r="J33" s="141">
        <f t="shared" si="13"/>
        <v>9005</v>
      </c>
      <c r="K33" s="141">
        <f t="shared" si="13"/>
        <v>10257</v>
      </c>
      <c r="L33" s="141">
        <f t="shared" si="13"/>
        <v>10101</v>
      </c>
      <c r="M33" s="141">
        <f t="shared" si="13"/>
        <v>8378</v>
      </c>
      <c r="N33" s="141">
        <f t="shared" si="13"/>
        <v>9005</v>
      </c>
      <c r="O33" s="141">
        <f t="shared" si="13"/>
        <v>9005</v>
      </c>
      <c r="P33" s="141">
        <f t="shared" si="13"/>
        <v>9005</v>
      </c>
      <c r="Q33" s="141">
        <f t="shared" si="13"/>
        <v>9005</v>
      </c>
      <c r="R33" s="141">
        <f t="shared" si="13"/>
        <v>9005</v>
      </c>
      <c r="S33" s="141">
        <f t="shared" si="13"/>
        <v>9005</v>
      </c>
      <c r="T33" s="141">
        <f t="shared" si="13"/>
        <v>9005</v>
      </c>
      <c r="U33" s="141">
        <f t="shared" si="13"/>
        <v>9005</v>
      </c>
      <c r="V33" s="141">
        <f t="shared" si="13"/>
        <v>9005</v>
      </c>
      <c r="W33" s="141">
        <f t="shared" si="13"/>
        <v>8222</v>
      </c>
      <c r="X33" s="141">
        <f t="shared" si="13"/>
        <v>8222</v>
      </c>
      <c r="Y33" s="141">
        <f t="shared" si="13"/>
        <v>9005</v>
      </c>
      <c r="Z33" s="141">
        <f t="shared" si="13"/>
        <v>8222</v>
      </c>
      <c r="AA33" s="141">
        <f t="shared" si="13"/>
        <v>8222</v>
      </c>
      <c r="AB33" s="141">
        <f t="shared" si="13"/>
        <v>9788</v>
      </c>
      <c r="AC33" s="141">
        <f t="shared" si="13"/>
        <v>8222</v>
      </c>
      <c r="AD33" s="141">
        <f t="shared" si="13"/>
        <v>8222</v>
      </c>
      <c r="AE33" s="141">
        <f t="shared" si="13"/>
        <v>8222</v>
      </c>
      <c r="AF33" s="141">
        <f t="shared" si="13"/>
        <v>8378</v>
      </c>
      <c r="AG33" s="141">
        <f t="shared" si="13"/>
        <v>8222</v>
      </c>
      <c r="AH33" s="141">
        <f t="shared" si="13"/>
        <v>8378</v>
      </c>
      <c r="AI33" s="141">
        <f t="shared" si="13"/>
        <v>8222</v>
      </c>
      <c r="AJ33" s="141">
        <f t="shared" si="13"/>
        <v>8378</v>
      </c>
      <c r="AK33" s="141">
        <f t="shared" si="13"/>
        <v>8222</v>
      </c>
      <c r="AL33" s="141">
        <f t="shared" si="13"/>
        <v>8222</v>
      </c>
      <c r="AM33" s="141">
        <f t="shared" si="13"/>
        <v>7908</v>
      </c>
      <c r="AN33" s="141">
        <f t="shared" si="13"/>
        <v>6969</v>
      </c>
      <c r="AO33" s="141">
        <f t="shared" si="13"/>
        <v>7125</v>
      </c>
      <c r="AP33" s="141">
        <f t="shared" si="13"/>
        <v>6969</v>
      </c>
      <c r="AQ33" s="141">
        <f t="shared" si="13"/>
        <v>7125</v>
      </c>
      <c r="AR33" s="141">
        <f t="shared" si="13"/>
        <v>6969</v>
      </c>
      <c r="AS33" s="141">
        <f t="shared" si="13"/>
        <v>7125</v>
      </c>
      <c r="AT33" s="141">
        <f t="shared" si="13"/>
        <v>6969</v>
      </c>
      <c r="AU33" s="141">
        <f t="shared" si="13"/>
        <v>7125</v>
      </c>
      <c r="AV33" s="141">
        <f t="shared" si="13"/>
        <v>6969</v>
      </c>
      <c r="AW33" s="141">
        <f t="shared" si="13"/>
        <v>6969</v>
      </c>
      <c r="AX33" s="141">
        <f t="shared" si="13"/>
        <v>7125</v>
      </c>
      <c r="AY33" s="141">
        <f t="shared" si="13"/>
        <v>8222</v>
      </c>
      <c r="AZ33" s="141">
        <f t="shared" si="13"/>
        <v>8378</v>
      </c>
      <c r="BA33" s="141">
        <f t="shared" si="13"/>
        <v>8222</v>
      </c>
    </row>
    <row r="34" spans="1:53" ht="11.45" customHeight="1" x14ac:dyDescent="0.2">
      <c r="A34" s="3">
        <v>2</v>
      </c>
      <c r="B34" s="141">
        <f t="shared" ref="B34" si="14">ROUND(B15*0.87,)</f>
        <v>12763</v>
      </c>
      <c r="C34" s="141">
        <f t="shared" ref="C34:BA34" si="15">ROUND(C15*0.87,)</f>
        <v>9788</v>
      </c>
      <c r="D34" s="141">
        <f t="shared" si="15"/>
        <v>9788</v>
      </c>
      <c r="E34" s="141">
        <f t="shared" si="15"/>
        <v>9474</v>
      </c>
      <c r="F34" s="141">
        <f t="shared" si="15"/>
        <v>10101</v>
      </c>
      <c r="G34" s="141">
        <f t="shared" si="15"/>
        <v>10101</v>
      </c>
      <c r="H34" s="141">
        <f t="shared" si="15"/>
        <v>10101</v>
      </c>
      <c r="I34" s="141">
        <f t="shared" si="15"/>
        <v>10101</v>
      </c>
      <c r="J34" s="141">
        <f t="shared" si="15"/>
        <v>10101</v>
      </c>
      <c r="K34" s="141">
        <f t="shared" si="15"/>
        <v>11354</v>
      </c>
      <c r="L34" s="141">
        <f t="shared" si="15"/>
        <v>11197</v>
      </c>
      <c r="M34" s="141">
        <f t="shared" si="15"/>
        <v>9474</v>
      </c>
      <c r="N34" s="141">
        <f t="shared" si="15"/>
        <v>10101</v>
      </c>
      <c r="O34" s="141">
        <f t="shared" si="15"/>
        <v>10101</v>
      </c>
      <c r="P34" s="141">
        <f t="shared" si="15"/>
        <v>10101</v>
      </c>
      <c r="Q34" s="141">
        <f t="shared" si="15"/>
        <v>10101</v>
      </c>
      <c r="R34" s="141">
        <f t="shared" si="15"/>
        <v>10101</v>
      </c>
      <c r="S34" s="141">
        <f t="shared" si="15"/>
        <v>10101</v>
      </c>
      <c r="T34" s="141">
        <f t="shared" si="15"/>
        <v>10101</v>
      </c>
      <c r="U34" s="141">
        <f t="shared" si="15"/>
        <v>10101</v>
      </c>
      <c r="V34" s="141">
        <f t="shared" si="15"/>
        <v>10101</v>
      </c>
      <c r="W34" s="141">
        <f t="shared" si="15"/>
        <v>9318</v>
      </c>
      <c r="X34" s="141">
        <f t="shared" si="15"/>
        <v>9318</v>
      </c>
      <c r="Y34" s="141">
        <f t="shared" si="15"/>
        <v>10101</v>
      </c>
      <c r="Z34" s="141">
        <f t="shared" si="15"/>
        <v>9318</v>
      </c>
      <c r="AA34" s="141">
        <f t="shared" si="15"/>
        <v>9318</v>
      </c>
      <c r="AB34" s="141">
        <f t="shared" si="15"/>
        <v>10884</v>
      </c>
      <c r="AC34" s="141">
        <f t="shared" si="15"/>
        <v>9318</v>
      </c>
      <c r="AD34" s="141">
        <f t="shared" si="15"/>
        <v>9318</v>
      </c>
      <c r="AE34" s="141">
        <f t="shared" si="15"/>
        <v>9318</v>
      </c>
      <c r="AF34" s="141">
        <f t="shared" si="15"/>
        <v>9474</v>
      </c>
      <c r="AG34" s="141">
        <f t="shared" si="15"/>
        <v>9318</v>
      </c>
      <c r="AH34" s="141">
        <f t="shared" si="15"/>
        <v>9474</v>
      </c>
      <c r="AI34" s="141">
        <f t="shared" si="15"/>
        <v>9318</v>
      </c>
      <c r="AJ34" s="141">
        <f t="shared" si="15"/>
        <v>9474</v>
      </c>
      <c r="AK34" s="141">
        <f t="shared" si="15"/>
        <v>9318</v>
      </c>
      <c r="AL34" s="141">
        <f t="shared" si="15"/>
        <v>9318</v>
      </c>
      <c r="AM34" s="141">
        <f t="shared" si="15"/>
        <v>9005</v>
      </c>
      <c r="AN34" s="141">
        <f t="shared" si="15"/>
        <v>8065</v>
      </c>
      <c r="AO34" s="141">
        <f t="shared" si="15"/>
        <v>8222</v>
      </c>
      <c r="AP34" s="141">
        <f t="shared" si="15"/>
        <v>8065</v>
      </c>
      <c r="AQ34" s="141">
        <f t="shared" si="15"/>
        <v>8222</v>
      </c>
      <c r="AR34" s="141">
        <f t="shared" si="15"/>
        <v>8065</v>
      </c>
      <c r="AS34" s="141">
        <f t="shared" si="15"/>
        <v>8222</v>
      </c>
      <c r="AT34" s="141">
        <f t="shared" si="15"/>
        <v>8065</v>
      </c>
      <c r="AU34" s="141">
        <f t="shared" si="15"/>
        <v>8222</v>
      </c>
      <c r="AV34" s="141">
        <f t="shared" si="15"/>
        <v>8065</v>
      </c>
      <c r="AW34" s="141">
        <f t="shared" si="15"/>
        <v>8065</v>
      </c>
      <c r="AX34" s="141">
        <f t="shared" si="15"/>
        <v>8222</v>
      </c>
      <c r="AY34" s="141">
        <f t="shared" si="15"/>
        <v>9318</v>
      </c>
      <c r="AZ34" s="141">
        <f t="shared" si="15"/>
        <v>9474</v>
      </c>
      <c r="BA34" s="141">
        <f t="shared" si="15"/>
        <v>9318</v>
      </c>
    </row>
    <row r="35" spans="1:53"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3">
        <v>1</v>
      </c>
      <c r="B36" s="141">
        <f t="shared" ref="B36" si="16">ROUND(B17*0.87,)</f>
        <v>12450</v>
      </c>
      <c r="C36" s="141">
        <f t="shared" ref="C36:BA36" si="17">ROUND(C17*0.87,)</f>
        <v>9474</v>
      </c>
      <c r="D36" s="141">
        <f t="shared" si="17"/>
        <v>9474</v>
      </c>
      <c r="E36" s="141">
        <f t="shared" si="17"/>
        <v>9161</v>
      </c>
      <c r="F36" s="141">
        <f t="shared" si="17"/>
        <v>9788</v>
      </c>
      <c r="G36" s="141">
        <f t="shared" si="17"/>
        <v>9788</v>
      </c>
      <c r="H36" s="141">
        <f t="shared" si="17"/>
        <v>9788</v>
      </c>
      <c r="I36" s="141">
        <f t="shared" si="17"/>
        <v>9788</v>
      </c>
      <c r="J36" s="141">
        <f t="shared" si="17"/>
        <v>9788</v>
      </c>
      <c r="K36" s="141">
        <f t="shared" si="17"/>
        <v>11040</v>
      </c>
      <c r="L36" s="141">
        <f t="shared" si="17"/>
        <v>10884</v>
      </c>
      <c r="M36" s="141">
        <f t="shared" si="17"/>
        <v>9161</v>
      </c>
      <c r="N36" s="141">
        <f t="shared" si="17"/>
        <v>9788</v>
      </c>
      <c r="O36" s="141">
        <f t="shared" si="17"/>
        <v>9788</v>
      </c>
      <c r="P36" s="141">
        <f t="shared" si="17"/>
        <v>9788</v>
      </c>
      <c r="Q36" s="141">
        <f t="shared" si="17"/>
        <v>9788</v>
      </c>
      <c r="R36" s="141">
        <f t="shared" si="17"/>
        <v>9788</v>
      </c>
      <c r="S36" s="141">
        <f t="shared" si="17"/>
        <v>9788</v>
      </c>
      <c r="T36" s="141">
        <f t="shared" si="17"/>
        <v>9788</v>
      </c>
      <c r="U36" s="141">
        <f t="shared" si="17"/>
        <v>9788</v>
      </c>
      <c r="V36" s="141">
        <f t="shared" si="17"/>
        <v>9788</v>
      </c>
      <c r="W36" s="141">
        <f t="shared" si="17"/>
        <v>9005</v>
      </c>
      <c r="X36" s="141">
        <f t="shared" si="17"/>
        <v>9005</v>
      </c>
      <c r="Y36" s="141">
        <f t="shared" si="17"/>
        <v>9788</v>
      </c>
      <c r="Z36" s="141">
        <f t="shared" si="17"/>
        <v>9005</v>
      </c>
      <c r="AA36" s="141">
        <f t="shared" si="17"/>
        <v>9005</v>
      </c>
      <c r="AB36" s="141">
        <f t="shared" si="17"/>
        <v>10571</v>
      </c>
      <c r="AC36" s="141">
        <f t="shared" si="17"/>
        <v>9005</v>
      </c>
      <c r="AD36" s="141">
        <f t="shared" si="17"/>
        <v>9005</v>
      </c>
      <c r="AE36" s="141">
        <f t="shared" si="17"/>
        <v>9005</v>
      </c>
      <c r="AF36" s="141">
        <f t="shared" si="17"/>
        <v>9161</v>
      </c>
      <c r="AG36" s="141">
        <f t="shared" si="17"/>
        <v>9005</v>
      </c>
      <c r="AH36" s="141">
        <f t="shared" si="17"/>
        <v>9161</v>
      </c>
      <c r="AI36" s="141">
        <f t="shared" si="17"/>
        <v>9005</v>
      </c>
      <c r="AJ36" s="141">
        <f t="shared" si="17"/>
        <v>9161</v>
      </c>
      <c r="AK36" s="141">
        <f t="shared" si="17"/>
        <v>9005</v>
      </c>
      <c r="AL36" s="141">
        <f t="shared" si="17"/>
        <v>9005</v>
      </c>
      <c r="AM36" s="141">
        <f t="shared" si="17"/>
        <v>8691</v>
      </c>
      <c r="AN36" s="141">
        <f t="shared" si="17"/>
        <v>7752</v>
      </c>
      <c r="AO36" s="141">
        <f t="shared" si="17"/>
        <v>7908</v>
      </c>
      <c r="AP36" s="141">
        <f t="shared" si="17"/>
        <v>7752</v>
      </c>
      <c r="AQ36" s="141">
        <f t="shared" si="17"/>
        <v>7908</v>
      </c>
      <c r="AR36" s="141">
        <f t="shared" si="17"/>
        <v>7752</v>
      </c>
      <c r="AS36" s="141">
        <f t="shared" si="17"/>
        <v>7908</v>
      </c>
      <c r="AT36" s="141">
        <f t="shared" si="17"/>
        <v>7752</v>
      </c>
      <c r="AU36" s="141">
        <f t="shared" si="17"/>
        <v>7908</v>
      </c>
      <c r="AV36" s="141">
        <f t="shared" si="17"/>
        <v>7752</v>
      </c>
      <c r="AW36" s="141">
        <f t="shared" si="17"/>
        <v>7752</v>
      </c>
      <c r="AX36" s="141">
        <f t="shared" si="17"/>
        <v>7908</v>
      </c>
      <c r="AY36" s="141">
        <f t="shared" si="17"/>
        <v>9005</v>
      </c>
      <c r="AZ36" s="141">
        <f t="shared" si="17"/>
        <v>9161</v>
      </c>
      <c r="BA36" s="141">
        <f t="shared" si="17"/>
        <v>9005</v>
      </c>
    </row>
    <row r="37" spans="1:53" ht="11.45" customHeight="1" x14ac:dyDescent="0.2">
      <c r="A37" s="3">
        <v>2</v>
      </c>
      <c r="B37" s="141">
        <f t="shared" ref="B37" si="18">ROUND(B18*0.87,)</f>
        <v>13546</v>
      </c>
      <c r="C37" s="141">
        <f t="shared" ref="C37:BA37" si="19">ROUND(C18*0.87,)</f>
        <v>10571</v>
      </c>
      <c r="D37" s="141">
        <f t="shared" si="19"/>
        <v>10571</v>
      </c>
      <c r="E37" s="141">
        <f t="shared" si="19"/>
        <v>10257</v>
      </c>
      <c r="F37" s="141">
        <f t="shared" si="19"/>
        <v>10884</v>
      </c>
      <c r="G37" s="141">
        <f t="shared" si="19"/>
        <v>10884</v>
      </c>
      <c r="H37" s="141">
        <f t="shared" si="19"/>
        <v>10884</v>
      </c>
      <c r="I37" s="141">
        <f t="shared" si="19"/>
        <v>10884</v>
      </c>
      <c r="J37" s="141">
        <f t="shared" si="19"/>
        <v>10884</v>
      </c>
      <c r="K37" s="141">
        <f t="shared" si="19"/>
        <v>12137</v>
      </c>
      <c r="L37" s="141">
        <f t="shared" si="19"/>
        <v>11980</v>
      </c>
      <c r="M37" s="141">
        <f t="shared" si="19"/>
        <v>10257</v>
      </c>
      <c r="N37" s="141">
        <f t="shared" si="19"/>
        <v>10884</v>
      </c>
      <c r="O37" s="141">
        <f t="shared" si="19"/>
        <v>10884</v>
      </c>
      <c r="P37" s="141">
        <f t="shared" si="19"/>
        <v>10884</v>
      </c>
      <c r="Q37" s="141">
        <f t="shared" si="19"/>
        <v>10884</v>
      </c>
      <c r="R37" s="141">
        <f t="shared" si="19"/>
        <v>10884</v>
      </c>
      <c r="S37" s="141">
        <f t="shared" si="19"/>
        <v>10884</v>
      </c>
      <c r="T37" s="141">
        <f t="shared" si="19"/>
        <v>10884</v>
      </c>
      <c r="U37" s="141">
        <f t="shared" si="19"/>
        <v>10884</v>
      </c>
      <c r="V37" s="141">
        <f t="shared" si="19"/>
        <v>10884</v>
      </c>
      <c r="W37" s="141">
        <f t="shared" si="19"/>
        <v>10101</v>
      </c>
      <c r="X37" s="141">
        <f t="shared" si="19"/>
        <v>10101</v>
      </c>
      <c r="Y37" s="141">
        <f t="shared" si="19"/>
        <v>10884</v>
      </c>
      <c r="Z37" s="141">
        <f t="shared" si="19"/>
        <v>10101</v>
      </c>
      <c r="AA37" s="141">
        <f t="shared" si="19"/>
        <v>10101</v>
      </c>
      <c r="AB37" s="141">
        <f t="shared" si="19"/>
        <v>11667</v>
      </c>
      <c r="AC37" s="141">
        <f t="shared" si="19"/>
        <v>10101</v>
      </c>
      <c r="AD37" s="141">
        <f t="shared" si="19"/>
        <v>10101</v>
      </c>
      <c r="AE37" s="141">
        <f t="shared" si="19"/>
        <v>10101</v>
      </c>
      <c r="AF37" s="141">
        <f t="shared" si="19"/>
        <v>10257</v>
      </c>
      <c r="AG37" s="141">
        <f t="shared" si="19"/>
        <v>10101</v>
      </c>
      <c r="AH37" s="141">
        <f t="shared" si="19"/>
        <v>10257</v>
      </c>
      <c r="AI37" s="141">
        <f t="shared" si="19"/>
        <v>10101</v>
      </c>
      <c r="AJ37" s="141">
        <f t="shared" si="19"/>
        <v>10257</v>
      </c>
      <c r="AK37" s="141">
        <f t="shared" si="19"/>
        <v>10101</v>
      </c>
      <c r="AL37" s="141">
        <f t="shared" si="19"/>
        <v>10101</v>
      </c>
      <c r="AM37" s="141">
        <f t="shared" si="19"/>
        <v>9788</v>
      </c>
      <c r="AN37" s="141">
        <f t="shared" si="19"/>
        <v>8848</v>
      </c>
      <c r="AO37" s="141">
        <f t="shared" si="19"/>
        <v>9005</v>
      </c>
      <c r="AP37" s="141">
        <f t="shared" si="19"/>
        <v>8848</v>
      </c>
      <c r="AQ37" s="141">
        <f t="shared" si="19"/>
        <v>9005</v>
      </c>
      <c r="AR37" s="141">
        <f t="shared" si="19"/>
        <v>8848</v>
      </c>
      <c r="AS37" s="141">
        <f t="shared" si="19"/>
        <v>9005</v>
      </c>
      <c r="AT37" s="141">
        <f t="shared" si="19"/>
        <v>8848</v>
      </c>
      <c r="AU37" s="141">
        <f t="shared" si="19"/>
        <v>9005</v>
      </c>
      <c r="AV37" s="141">
        <f t="shared" si="19"/>
        <v>8848</v>
      </c>
      <c r="AW37" s="141">
        <f t="shared" si="19"/>
        <v>8848</v>
      </c>
      <c r="AX37" s="141">
        <f t="shared" si="19"/>
        <v>9005</v>
      </c>
      <c r="AY37" s="141">
        <f t="shared" si="19"/>
        <v>10101</v>
      </c>
      <c r="AZ37" s="141">
        <f t="shared" si="19"/>
        <v>10257</v>
      </c>
      <c r="BA37" s="141">
        <f t="shared" si="19"/>
        <v>10101</v>
      </c>
    </row>
    <row r="38" spans="1:53"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3">
        <v>1</v>
      </c>
      <c r="B39" s="141">
        <f t="shared" ref="B39" si="20">ROUND(B20*0.87,)</f>
        <v>14486</v>
      </c>
      <c r="C39" s="141">
        <f t="shared" ref="C39:BA39" si="21">ROUND(C20*0.87,)</f>
        <v>10649</v>
      </c>
      <c r="D39" s="141">
        <f t="shared" si="21"/>
        <v>10649</v>
      </c>
      <c r="E39" s="141">
        <f t="shared" si="21"/>
        <v>10336</v>
      </c>
      <c r="F39" s="141">
        <f t="shared" si="21"/>
        <v>10962</v>
      </c>
      <c r="G39" s="141">
        <f t="shared" si="21"/>
        <v>10962</v>
      </c>
      <c r="H39" s="141">
        <f t="shared" si="21"/>
        <v>10962</v>
      </c>
      <c r="I39" s="141">
        <f t="shared" si="21"/>
        <v>10962</v>
      </c>
      <c r="J39" s="141">
        <f t="shared" si="21"/>
        <v>10962</v>
      </c>
      <c r="K39" s="141">
        <f t="shared" si="21"/>
        <v>12215</v>
      </c>
      <c r="L39" s="141">
        <f t="shared" si="21"/>
        <v>12058</v>
      </c>
      <c r="M39" s="141">
        <f t="shared" si="21"/>
        <v>10336</v>
      </c>
      <c r="N39" s="141">
        <f t="shared" si="21"/>
        <v>10962</v>
      </c>
      <c r="O39" s="141">
        <f t="shared" si="21"/>
        <v>10962</v>
      </c>
      <c r="P39" s="141">
        <f t="shared" si="21"/>
        <v>10962</v>
      </c>
      <c r="Q39" s="141">
        <f t="shared" si="21"/>
        <v>10962</v>
      </c>
      <c r="R39" s="141">
        <f t="shared" si="21"/>
        <v>10962</v>
      </c>
      <c r="S39" s="141">
        <f t="shared" si="21"/>
        <v>10962</v>
      </c>
      <c r="T39" s="141">
        <f t="shared" si="21"/>
        <v>10962</v>
      </c>
      <c r="U39" s="141">
        <f t="shared" si="21"/>
        <v>10962</v>
      </c>
      <c r="V39" s="141">
        <f t="shared" si="21"/>
        <v>10962</v>
      </c>
      <c r="W39" s="141">
        <f t="shared" si="21"/>
        <v>10179</v>
      </c>
      <c r="X39" s="141">
        <f t="shared" si="21"/>
        <v>10179</v>
      </c>
      <c r="Y39" s="141">
        <f t="shared" si="21"/>
        <v>10962</v>
      </c>
      <c r="Z39" s="141">
        <f t="shared" si="21"/>
        <v>10179</v>
      </c>
      <c r="AA39" s="141">
        <f t="shared" si="21"/>
        <v>10179</v>
      </c>
      <c r="AB39" s="141">
        <f t="shared" si="21"/>
        <v>11745</v>
      </c>
      <c r="AC39" s="141">
        <f t="shared" si="21"/>
        <v>10179</v>
      </c>
      <c r="AD39" s="141">
        <f t="shared" si="21"/>
        <v>10179</v>
      </c>
      <c r="AE39" s="141">
        <f t="shared" si="21"/>
        <v>10179</v>
      </c>
      <c r="AF39" s="141">
        <f t="shared" si="21"/>
        <v>10336</v>
      </c>
      <c r="AG39" s="141">
        <f t="shared" si="21"/>
        <v>10179</v>
      </c>
      <c r="AH39" s="141">
        <f t="shared" si="21"/>
        <v>10336</v>
      </c>
      <c r="AI39" s="141">
        <f t="shared" si="21"/>
        <v>10179</v>
      </c>
      <c r="AJ39" s="141">
        <f t="shared" si="21"/>
        <v>10336</v>
      </c>
      <c r="AK39" s="141">
        <f t="shared" si="21"/>
        <v>10179</v>
      </c>
      <c r="AL39" s="141">
        <f t="shared" si="21"/>
        <v>10179</v>
      </c>
      <c r="AM39" s="141">
        <f t="shared" si="21"/>
        <v>9866</v>
      </c>
      <c r="AN39" s="141">
        <f t="shared" si="21"/>
        <v>8926</v>
      </c>
      <c r="AO39" s="141">
        <f t="shared" si="21"/>
        <v>9083</v>
      </c>
      <c r="AP39" s="141">
        <f t="shared" si="21"/>
        <v>8926</v>
      </c>
      <c r="AQ39" s="141">
        <f t="shared" si="21"/>
        <v>9083</v>
      </c>
      <c r="AR39" s="141">
        <f t="shared" si="21"/>
        <v>8926</v>
      </c>
      <c r="AS39" s="141">
        <f t="shared" si="21"/>
        <v>9083</v>
      </c>
      <c r="AT39" s="141">
        <f t="shared" si="21"/>
        <v>8926</v>
      </c>
      <c r="AU39" s="141">
        <f t="shared" si="21"/>
        <v>9083</v>
      </c>
      <c r="AV39" s="141">
        <f t="shared" si="21"/>
        <v>8926</v>
      </c>
      <c r="AW39" s="141">
        <f t="shared" si="21"/>
        <v>8926</v>
      </c>
      <c r="AX39" s="141">
        <f t="shared" si="21"/>
        <v>9083</v>
      </c>
      <c r="AY39" s="141">
        <f t="shared" si="21"/>
        <v>10179</v>
      </c>
      <c r="AZ39" s="141">
        <f t="shared" si="21"/>
        <v>10336</v>
      </c>
      <c r="BA39" s="141">
        <f t="shared" si="21"/>
        <v>10179</v>
      </c>
    </row>
    <row r="40" spans="1:53" ht="11.45" customHeight="1" x14ac:dyDescent="0.2">
      <c r="A40" s="3">
        <v>2</v>
      </c>
      <c r="B40" s="141">
        <f t="shared" ref="B40" si="22">ROUND(B21*0.87,)</f>
        <v>15582</v>
      </c>
      <c r="C40" s="141">
        <f t="shared" ref="C40:BA40" si="23">ROUND(C21*0.87,)</f>
        <v>11745</v>
      </c>
      <c r="D40" s="141">
        <f t="shared" si="23"/>
        <v>11745</v>
      </c>
      <c r="E40" s="141">
        <f t="shared" si="23"/>
        <v>11432</v>
      </c>
      <c r="F40" s="141">
        <f t="shared" si="23"/>
        <v>12058</v>
      </c>
      <c r="G40" s="141">
        <f t="shared" si="23"/>
        <v>12058</v>
      </c>
      <c r="H40" s="141">
        <f t="shared" si="23"/>
        <v>12058</v>
      </c>
      <c r="I40" s="141">
        <f t="shared" si="23"/>
        <v>12058</v>
      </c>
      <c r="J40" s="141">
        <f t="shared" si="23"/>
        <v>12058</v>
      </c>
      <c r="K40" s="141">
        <f t="shared" si="23"/>
        <v>13311</v>
      </c>
      <c r="L40" s="141">
        <f t="shared" si="23"/>
        <v>13154</v>
      </c>
      <c r="M40" s="141">
        <f t="shared" si="23"/>
        <v>11432</v>
      </c>
      <c r="N40" s="141">
        <f t="shared" si="23"/>
        <v>12058</v>
      </c>
      <c r="O40" s="141">
        <f t="shared" si="23"/>
        <v>12058</v>
      </c>
      <c r="P40" s="141">
        <f t="shared" si="23"/>
        <v>12058</v>
      </c>
      <c r="Q40" s="141">
        <f t="shared" si="23"/>
        <v>12058</v>
      </c>
      <c r="R40" s="141">
        <f t="shared" si="23"/>
        <v>12058</v>
      </c>
      <c r="S40" s="141">
        <f t="shared" si="23"/>
        <v>12058</v>
      </c>
      <c r="T40" s="141">
        <f t="shared" si="23"/>
        <v>12058</v>
      </c>
      <c r="U40" s="141">
        <f t="shared" si="23"/>
        <v>12058</v>
      </c>
      <c r="V40" s="141">
        <f t="shared" si="23"/>
        <v>12058</v>
      </c>
      <c r="W40" s="141">
        <f t="shared" si="23"/>
        <v>11275</v>
      </c>
      <c r="X40" s="141">
        <f t="shared" si="23"/>
        <v>11275</v>
      </c>
      <c r="Y40" s="141">
        <f t="shared" si="23"/>
        <v>12058</v>
      </c>
      <c r="Z40" s="141">
        <f t="shared" si="23"/>
        <v>11275</v>
      </c>
      <c r="AA40" s="141">
        <f t="shared" si="23"/>
        <v>11275</v>
      </c>
      <c r="AB40" s="141">
        <f t="shared" si="23"/>
        <v>12841</v>
      </c>
      <c r="AC40" s="141">
        <f t="shared" si="23"/>
        <v>11275</v>
      </c>
      <c r="AD40" s="141">
        <f t="shared" si="23"/>
        <v>11275</v>
      </c>
      <c r="AE40" s="141">
        <f t="shared" si="23"/>
        <v>11275</v>
      </c>
      <c r="AF40" s="141">
        <f t="shared" si="23"/>
        <v>11432</v>
      </c>
      <c r="AG40" s="141">
        <f t="shared" si="23"/>
        <v>11275</v>
      </c>
      <c r="AH40" s="141">
        <f t="shared" si="23"/>
        <v>11432</v>
      </c>
      <c r="AI40" s="141">
        <f t="shared" si="23"/>
        <v>11275</v>
      </c>
      <c r="AJ40" s="141">
        <f t="shared" si="23"/>
        <v>11432</v>
      </c>
      <c r="AK40" s="141">
        <f t="shared" si="23"/>
        <v>11275</v>
      </c>
      <c r="AL40" s="141">
        <f t="shared" si="23"/>
        <v>11275</v>
      </c>
      <c r="AM40" s="141">
        <f t="shared" si="23"/>
        <v>10962</v>
      </c>
      <c r="AN40" s="141">
        <f t="shared" si="23"/>
        <v>10022</v>
      </c>
      <c r="AO40" s="141">
        <f t="shared" si="23"/>
        <v>10179</v>
      </c>
      <c r="AP40" s="141">
        <f t="shared" si="23"/>
        <v>10022</v>
      </c>
      <c r="AQ40" s="141">
        <f t="shared" si="23"/>
        <v>10179</v>
      </c>
      <c r="AR40" s="141">
        <f t="shared" si="23"/>
        <v>10022</v>
      </c>
      <c r="AS40" s="141">
        <f t="shared" si="23"/>
        <v>10179</v>
      </c>
      <c r="AT40" s="141">
        <f t="shared" si="23"/>
        <v>10022</v>
      </c>
      <c r="AU40" s="141">
        <f t="shared" si="23"/>
        <v>10179</v>
      </c>
      <c r="AV40" s="141">
        <f t="shared" si="23"/>
        <v>10022</v>
      </c>
      <c r="AW40" s="141">
        <f t="shared" si="23"/>
        <v>10022</v>
      </c>
      <c r="AX40" s="141">
        <f t="shared" si="23"/>
        <v>10179</v>
      </c>
      <c r="AY40" s="141">
        <f t="shared" si="23"/>
        <v>11275</v>
      </c>
      <c r="AZ40" s="141">
        <f t="shared" si="23"/>
        <v>11432</v>
      </c>
      <c r="BA40" s="141">
        <f t="shared" si="23"/>
        <v>11275</v>
      </c>
    </row>
    <row r="41" spans="1:53" ht="11.45" customHeight="1" x14ac:dyDescent="0.2">
      <c r="A41" s="24"/>
    </row>
    <row r="42" spans="1:53" x14ac:dyDescent="0.2">
      <c r="A42" s="41" t="s">
        <v>18</v>
      </c>
    </row>
    <row r="43" spans="1:53" x14ac:dyDescent="0.2">
      <c r="A43" s="38" t="s">
        <v>22</v>
      </c>
    </row>
    <row r="44" spans="1:53" x14ac:dyDescent="0.2">
      <c r="A44" s="22"/>
    </row>
    <row r="45" spans="1:53" x14ac:dyDescent="0.2">
      <c r="A45" s="41" t="s">
        <v>3</v>
      </c>
    </row>
    <row r="46" spans="1:53" x14ac:dyDescent="0.2">
      <c r="A46" s="42" t="s">
        <v>4</v>
      </c>
    </row>
    <row r="47" spans="1:53" x14ac:dyDescent="0.2">
      <c r="A47" s="42" t="s">
        <v>5</v>
      </c>
    </row>
    <row r="48" spans="1:53"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row>
  </sheetData>
  <pageMargins left="0.7" right="0.7" top="0.75" bottom="0.75" header="0.3" footer="0.3"/>
  <pageSetup paperSize="9" orientation="portrait" horizontalDpi="4294967295" verticalDpi="4294967295"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55"/>
  <sheetViews>
    <sheetView zoomScale="115" zoomScaleNormal="115" workbookViewId="0">
      <pane xSplit="1" topLeftCell="S1" activePane="topRight" state="frozen"/>
      <selection activeCell="C42" sqref="C42"/>
      <selection pane="topRight" activeCell="C42" sqref="C42"/>
    </sheetView>
  </sheetViews>
  <sheetFormatPr defaultColWidth="8.5703125" defaultRowHeight="12" x14ac:dyDescent="0.2"/>
  <cols>
    <col min="1" max="1" width="84.85546875" style="1" customWidth="1"/>
    <col min="2" max="3" width="8.5703125" style="118" customWidth="1"/>
    <col min="4" max="12" width="8.5703125" style="118"/>
    <col min="13" max="14" width="8.5703125" style="118" customWidth="1"/>
    <col min="15" max="15" width="8.5703125" style="118"/>
    <col min="16" max="17" width="8.5703125" style="118" customWidth="1"/>
    <col min="18" max="18" width="8.5703125" style="118"/>
    <col min="19" max="22" width="8.5703125" style="118" customWidth="1"/>
    <col min="23" max="25" width="8.5703125" style="118"/>
    <col min="26" max="28" width="8.5703125" style="118" customWidth="1"/>
    <col min="29" max="16384" width="8.5703125" style="118"/>
  </cols>
  <sheetData>
    <row r="1" spans="1:53" ht="11.45" customHeight="1" x14ac:dyDescent="0.2">
      <c r="A1" s="9" t="s">
        <v>175</v>
      </c>
    </row>
    <row r="2" spans="1:53" ht="11.45" customHeight="1" x14ac:dyDescent="0.2">
      <c r="A2" s="19" t="s">
        <v>16</v>
      </c>
    </row>
    <row r="3" spans="1:53" ht="11.45" customHeight="1" x14ac:dyDescent="0.2">
      <c r="A3" s="9"/>
    </row>
    <row r="4" spans="1:53" ht="11.25" customHeight="1" x14ac:dyDescent="0.2">
      <c r="A4" s="95" t="s">
        <v>1</v>
      </c>
    </row>
    <row r="5" spans="1:53" s="185" customFormat="1" ht="25.5" customHeight="1" x14ac:dyDescent="0.2">
      <c r="A5" s="8" t="s">
        <v>0</v>
      </c>
      <c r="B5" s="129">
        <f>'C завтраками| Bed and breakfast'!B5</f>
        <v>45847</v>
      </c>
      <c r="C5" s="129">
        <f>'C завтраками| Bed and breakfast'!C5</f>
        <v>45849</v>
      </c>
      <c r="D5" s="129">
        <f>'C завтраками| Bed and breakfast'!D5</f>
        <v>45851</v>
      </c>
      <c r="E5" s="129">
        <f>'C завтраками| Bed and breakfast'!E5</f>
        <v>45852</v>
      </c>
      <c r="F5" s="129">
        <f>'C завтраками| Bed and breakfast'!F5</f>
        <v>45854</v>
      </c>
      <c r="G5" s="129">
        <f>'C завтраками| Bed and breakfast'!G5</f>
        <v>45856</v>
      </c>
      <c r="H5" s="129">
        <f>'C завтраками| Bed and breakfast'!H5</f>
        <v>45858</v>
      </c>
      <c r="I5" s="129">
        <f>'C завтраками| Bed and breakfast'!I5</f>
        <v>45860</v>
      </c>
      <c r="J5" s="129">
        <f>'C завтраками| Bed and breakfast'!J5</f>
        <v>45862</v>
      </c>
      <c r="K5" s="129">
        <f>'C завтраками| Bed and breakfast'!K5</f>
        <v>45863</v>
      </c>
      <c r="L5" s="129">
        <f>'C завтраками| Bed and breakfast'!L5</f>
        <v>45865</v>
      </c>
      <c r="M5" s="129">
        <f>'C завтраками| Bed and breakfast'!M5</f>
        <v>45867</v>
      </c>
      <c r="N5" s="129">
        <f>'C завтраками| Bed and breakfast'!N5</f>
        <v>45870</v>
      </c>
      <c r="O5" s="129">
        <f>'C завтраками| Bed and breakfast'!O5</f>
        <v>45872</v>
      </c>
      <c r="P5" s="129">
        <f>'C завтраками| Bed and breakfast'!P5</f>
        <v>45877</v>
      </c>
      <c r="Q5" s="129">
        <f>'C завтраками| Bed and breakfast'!Q5</f>
        <v>45879</v>
      </c>
      <c r="R5" s="129">
        <f>'C завтраками| Bed and breakfast'!R5</f>
        <v>45882</v>
      </c>
      <c r="S5" s="129">
        <f>'C завтраками| Bed and breakfast'!S5</f>
        <v>45884</v>
      </c>
      <c r="T5" s="129">
        <f>'C завтраками| Bed and breakfast'!T5</f>
        <v>45886</v>
      </c>
      <c r="U5" s="129">
        <f>'C завтраками| Bed and breakfast'!U5</f>
        <v>45890</v>
      </c>
      <c r="V5" s="129">
        <f>'C завтраками| Bed and breakfast'!V5</f>
        <v>45891</v>
      </c>
      <c r="W5" s="129">
        <f>'C завтраками| Bed and breakfast'!W5</f>
        <v>45893</v>
      </c>
      <c r="X5" s="129">
        <f>'C завтраками| Bed and breakfast'!X5</f>
        <v>45901</v>
      </c>
      <c r="Y5" s="129">
        <f>'C завтраками| Bed and breakfast'!Y5</f>
        <v>45905</v>
      </c>
      <c r="Z5" s="129">
        <f>'C завтраками| Bed and breakfast'!Z5</f>
        <v>45907</v>
      </c>
      <c r="AA5" s="129">
        <f>'C завтраками| Bed and breakfast'!AA5</f>
        <v>45909</v>
      </c>
      <c r="AB5" s="46">
        <f>'C завтраками| Bed and breakfast'!AB5</f>
        <v>45913</v>
      </c>
      <c r="AC5" s="46">
        <f>'C завтраками| Bed and breakfast'!AC5</f>
        <v>45926</v>
      </c>
      <c r="AD5" s="129">
        <f>'C завтраками| Bed and breakfast'!AD5</f>
        <v>45928</v>
      </c>
      <c r="AE5" s="129">
        <f>'C завтраками| Bed and breakfast'!AE5</f>
        <v>45931</v>
      </c>
      <c r="AF5" s="129">
        <f>'C завтраками| Bed and breakfast'!AF5</f>
        <v>45933</v>
      </c>
      <c r="AG5" s="129">
        <f>'C завтраками| Bed and breakfast'!AG5</f>
        <v>45935</v>
      </c>
      <c r="AH5" s="129">
        <f>'C завтраками| Bed and breakfast'!AH5</f>
        <v>45940</v>
      </c>
      <c r="AI5" s="129">
        <f>'C завтраками| Bed and breakfast'!AI5</f>
        <v>45942</v>
      </c>
      <c r="AJ5" s="129">
        <f>'C завтраками| Bed and breakfast'!AJ5</f>
        <v>45947</v>
      </c>
      <c r="AK5" s="129">
        <f>'C завтраками| Bed and breakfast'!AK5</f>
        <v>45949</v>
      </c>
      <c r="AL5" s="129">
        <f>'C завтраками| Bed and breakfast'!AL5</f>
        <v>45962</v>
      </c>
      <c r="AM5" s="129">
        <f>'C завтраками| Bed and breakfast'!AM5</f>
        <v>45965</v>
      </c>
      <c r="AN5" s="129">
        <f>'C завтраками| Bed and breakfast'!AN5</f>
        <v>45966</v>
      </c>
      <c r="AO5" s="129">
        <f>'C завтраками| Bed and breakfast'!AO5</f>
        <v>45968</v>
      </c>
      <c r="AP5" s="129">
        <f>'C завтраками| Bed and breakfast'!AP5</f>
        <v>45970</v>
      </c>
      <c r="AQ5" s="129">
        <f>'C завтраками| Bed and breakfast'!AQ5</f>
        <v>45975</v>
      </c>
      <c r="AR5" s="129">
        <f>'C завтраками| Bed and breakfast'!AR5</f>
        <v>45977</v>
      </c>
      <c r="AS5" s="129">
        <f>'C завтраками| Bed and breakfast'!AS5</f>
        <v>45982</v>
      </c>
      <c r="AT5" s="129">
        <f>'C завтраками| Bed and breakfast'!AT5</f>
        <v>45984</v>
      </c>
      <c r="AU5" s="129">
        <f>'C завтраками| Bed and breakfast'!AU5</f>
        <v>45989</v>
      </c>
      <c r="AV5" s="129">
        <f>'C завтраками| Bed and breakfast'!AV5</f>
        <v>45991</v>
      </c>
      <c r="AW5" s="129">
        <f>'C завтраками| Bed and breakfast'!AW5</f>
        <v>45992</v>
      </c>
      <c r="AX5" s="129">
        <f>'C завтраками| Bed and breakfast'!AX5</f>
        <v>45996</v>
      </c>
      <c r="AY5" s="129">
        <f>'C завтраками| Bed and breakfast'!AY5</f>
        <v>46003</v>
      </c>
      <c r="AZ5" s="129">
        <f>'C завтраками| Bed and breakfast'!AZ5</f>
        <v>46010</v>
      </c>
      <c r="BA5" s="129">
        <f>'C завтраками| Bed and breakfast'!BA5</f>
        <v>46012</v>
      </c>
    </row>
    <row r="6" spans="1:53" s="185" customFormat="1" ht="25.5" customHeight="1" x14ac:dyDescent="0.2">
      <c r="A6" s="37"/>
      <c r="B6" s="129">
        <f>'C завтраками| Bed and breakfast'!B6</f>
        <v>45848</v>
      </c>
      <c r="C6" s="129">
        <f>'C завтраками| Bed and breakfast'!C6</f>
        <v>45850</v>
      </c>
      <c r="D6" s="129">
        <f>'C завтраками| Bed and breakfast'!D6</f>
        <v>45851</v>
      </c>
      <c r="E6" s="129">
        <f>'C завтраками| Bed and breakfast'!E6</f>
        <v>45853</v>
      </c>
      <c r="F6" s="129">
        <f>'C завтраками| Bed and breakfast'!F6</f>
        <v>45855</v>
      </c>
      <c r="G6" s="129">
        <f>'C завтраками| Bed and breakfast'!G6</f>
        <v>45857</v>
      </c>
      <c r="H6" s="129">
        <f>'C завтраками| Bed and breakfast'!H6</f>
        <v>45859</v>
      </c>
      <c r="I6" s="129">
        <f>'C завтраками| Bed and breakfast'!I6</f>
        <v>45861</v>
      </c>
      <c r="J6" s="129">
        <f>'C завтраками| Bed and breakfast'!J6</f>
        <v>45862</v>
      </c>
      <c r="K6" s="129">
        <f>'C завтраками| Bed and breakfast'!K6</f>
        <v>45864</v>
      </c>
      <c r="L6" s="129">
        <f>'C завтраками| Bed and breakfast'!L6</f>
        <v>45866</v>
      </c>
      <c r="M6" s="129">
        <f>'C завтраками| Bed and breakfast'!M6</f>
        <v>45869</v>
      </c>
      <c r="N6" s="129">
        <f>'C завтраками| Bed and breakfast'!N6</f>
        <v>45871</v>
      </c>
      <c r="O6" s="129">
        <f>'C завтраками| Bed and breakfast'!O6</f>
        <v>45876</v>
      </c>
      <c r="P6" s="129">
        <f>'C завтраками| Bed and breakfast'!P6</f>
        <v>45878</v>
      </c>
      <c r="Q6" s="129">
        <f>'C завтраками| Bed and breakfast'!Q6</f>
        <v>45881</v>
      </c>
      <c r="R6" s="129">
        <f>'C завтраками| Bed and breakfast'!R6</f>
        <v>45883</v>
      </c>
      <c r="S6" s="129">
        <f>'C завтраками| Bed and breakfast'!S6</f>
        <v>45885</v>
      </c>
      <c r="T6" s="129">
        <f>'C завтраками| Bed and breakfast'!T6</f>
        <v>45889</v>
      </c>
      <c r="U6" s="129">
        <f>'C завтраками| Bed and breakfast'!U6</f>
        <v>45890</v>
      </c>
      <c r="V6" s="129">
        <f>'C завтраками| Bed and breakfast'!V6</f>
        <v>45892</v>
      </c>
      <c r="W6" s="129">
        <f>'C завтраками| Bed and breakfast'!W6</f>
        <v>45900</v>
      </c>
      <c r="X6" s="129">
        <f>'C завтраками| Bed and breakfast'!X6</f>
        <v>45904</v>
      </c>
      <c r="Y6" s="129">
        <f>'C завтраками| Bed and breakfast'!Y6</f>
        <v>45906</v>
      </c>
      <c r="Z6" s="129">
        <f>'C завтраками| Bed and breakfast'!Z6</f>
        <v>45908</v>
      </c>
      <c r="AA6" s="129">
        <f>'C завтраками| Bed and breakfast'!AA6</f>
        <v>45912</v>
      </c>
      <c r="AB6" s="46">
        <f>'C завтраками| Bed and breakfast'!AB6</f>
        <v>45925</v>
      </c>
      <c r="AC6" s="46">
        <f>'C завтраками| Bed and breakfast'!AC6</f>
        <v>45927</v>
      </c>
      <c r="AD6" s="129">
        <f>'C завтраками| Bed and breakfast'!AD6</f>
        <v>45930</v>
      </c>
      <c r="AE6" s="129">
        <f>'C завтраками| Bed and breakfast'!AE6</f>
        <v>45932</v>
      </c>
      <c r="AF6" s="129">
        <f>'C завтраками| Bed and breakfast'!AF6</f>
        <v>45934</v>
      </c>
      <c r="AG6" s="129">
        <f>'C завтраками| Bed and breakfast'!AG6</f>
        <v>45939</v>
      </c>
      <c r="AH6" s="129">
        <f>'C завтраками| Bed and breakfast'!AH6</f>
        <v>45941</v>
      </c>
      <c r="AI6" s="129">
        <f>'C завтраками| Bed and breakfast'!AI6</f>
        <v>45946</v>
      </c>
      <c r="AJ6" s="129">
        <f>'C завтраками| Bed and breakfast'!AJ6</f>
        <v>45948</v>
      </c>
      <c r="AK6" s="129">
        <f>'C завтраками| Bed and breakfast'!AK6</f>
        <v>45961</v>
      </c>
      <c r="AL6" s="129">
        <f>'C завтраками| Bed and breakfast'!AL6</f>
        <v>45964</v>
      </c>
      <c r="AM6" s="129">
        <f>'C завтраками| Bed and breakfast'!AM6</f>
        <v>45965</v>
      </c>
      <c r="AN6" s="129">
        <f>'C завтраками| Bed and breakfast'!AN6</f>
        <v>45967</v>
      </c>
      <c r="AO6" s="129">
        <f>'C завтраками| Bed and breakfast'!AO6</f>
        <v>45969</v>
      </c>
      <c r="AP6" s="129">
        <f>'C завтраками| Bed and breakfast'!AP6</f>
        <v>45974</v>
      </c>
      <c r="AQ6" s="129">
        <f>'C завтраками| Bed and breakfast'!AQ6</f>
        <v>45976</v>
      </c>
      <c r="AR6" s="129">
        <f>'C завтраками| Bed and breakfast'!AR6</f>
        <v>45981</v>
      </c>
      <c r="AS6" s="129">
        <f>'C завтраками| Bed and breakfast'!AS6</f>
        <v>45983</v>
      </c>
      <c r="AT6" s="129">
        <f>'C завтраками| Bed and breakfast'!AT6</f>
        <v>45988</v>
      </c>
      <c r="AU6" s="129">
        <f>'C завтраками| Bed and breakfast'!AU6</f>
        <v>45990</v>
      </c>
      <c r="AV6" s="129">
        <f>'C завтраками| Bed and breakfast'!AV6</f>
        <v>45991</v>
      </c>
      <c r="AW6" s="129">
        <f>'C завтраками| Bed and breakfast'!AW6</f>
        <v>45995</v>
      </c>
      <c r="AX6" s="129">
        <f>'C завтраками| Bed and breakfast'!AX6</f>
        <v>46002</v>
      </c>
      <c r="AY6" s="129">
        <f>'C завтраками| Bed and breakfast'!AY6</f>
        <v>46009</v>
      </c>
      <c r="AZ6" s="129">
        <f>'C завтраками| Bed and breakfast'!AZ6</f>
        <v>46011</v>
      </c>
      <c r="BA6" s="129">
        <f>'C завтраками| Bed and breakfast'!BA6</f>
        <v>46016</v>
      </c>
    </row>
    <row r="7" spans="1:53" ht="11.45" customHeight="1" x14ac:dyDescent="0.2">
      <c r="A7" s="184" t="s">
        <v>11</v>
      </c>
    </row>
    <row r="8" spans="1:53" ht="11.45" customHeight="1" x14ac:dyDescent="0.2">
      <c r="A8" s="3">
        <v>1</v>
      </c>
      <c r="B8" s="141">
        <f>'C завтраками| Bed and breakfast'!B8*0.9</f>
        <v>10260</v>
      </c>
      <c r="C8" s="141">
        <f>'C завтраками| Bed and breakfast'!C8*0.9</f>
        <v>6840</v>
      </c>
      <c r="D8" s="141">
        <f>'C завтраками| Bed and breakfast'!D8*0.9</f>
        <v>6840</v>
      </c>
      <c r="E8" s="141">
        <f>'C завтраками| Bed and breakfast'!E8*0.9</f>
        <v>6480</v>
      </c>
      <c r="F8" s="141">
        <f>'C завтраками| Bed and breakfast'!F8*0.9</f>
        <v>7200</v>
      </c>
      <c r="G8" s="141">
        <f>'C завтраками| Bed and breakfast'!G8*0.9</f>
        <v>7200</v>
      </c>
      <c r="H8" s="141">
        <f>'C завтраками| Bed and breakfast'!H8*0.9</f>
        <v>7200</v>
      </c>
      <c r="I8" s="141">
        <f>'C завтраками| Bed and breakfast'!I8*0.9</f>
        <v>7200</v>
      </c>
      <c r="J8" s="141">
        <f>'C завтраками| Bed and breakfast'!J8*0.9</f>
        <v>7200</v>
      </c>
      <c r="K8" s="141">
        <f>'C завтраками| Bed and breakfast'!K8*0.9</f>
        <v>8640</v>
      </c>
      <c r="L8" s="141">
        <f>'C завтраками| Bed and breakfast'!L8*0.9</f>
        <v>8460</v>
      </c>
      <c r="M8" s="141">
        <f>'C завтраками| Bed and breakfast'!M8*0.9</f>
        <v>6480</v>
      </c>
      <c r="N8" s="141">
        <f>'C завтраками| Bed and breakfast'!N8*0.9</f>
        <v>7200</v>
      </c>
      <c r="O8" s="141">
        <f>'C завтраками| Bed and breakfast'!O8*0.9</f>
        <v>7200</v>
      </c>
      <c r="P8" s="141">
        <f>'C завтраками| Bed and breakfast'!P8*0.9</f>
        <v>7200</v>
      </c>
      <c r="Q8" s="141">
        <f>'C завтраками| Bed and breakfast'!Q8*0.9</f>
        <v>7200</v>
      </c>
      <c r="R8" s="141">
        <f>'C завтраками| Bed and breakfast'!R8*0.9</f>
        <v>7200</v>
      </c>
      <c r="S8" s="141">
        <f>'C завтраками| Bed and breakfast'!S8*0.9</f>
        <v>7200</v>
      </c>
      <c r="T8" s="141">
        <f>'C завтраками| Bed and breakfast'!T8*0.9</f>
        <v>7200</v>
      </c>
      <c r="U8" s="141">
        <f>'C завтраками| Bed and breakfast'!U8*0.9</f>
        <v>7200</v>
      </c>
      <c r="V8" s="141">
        <f>'C завтраками| Bed and breakfast'!V8*0.9</f>
        <v>7200</v>
      </c>
      <c r="W8" s="141">
        <f>'C завтраками| Bed and breakfast'!W8*0.9</f>
        <v>6300</v>
      </c>
      <c r="X8" s="141">
        <f>'C завтраками| Bed and breakfast'!X8*0.9</f>
        <v>6300</v>
      </c>
      <c r="Y8" s="141">
        <f>'C завтраками| Bed and breakfast'!Y8*0.9</f>
        <v>7200</v>
      </c>
      <c r="Z8" s="141">
        <f>'C завтраками| Bed and breakfast'!Z8*0.9</f>
        <v>6300</v>
      </c>
      <c r="AA8" s="141">
        <f>'C завтраками| Bed and breakfast'!AA8*0.9</f>
        <v>6300</v>
      </c>
      <c r="AB8" s="141">
        <f>'C завтраками| Bed and breakfast'!AB8*0.9</f>
        <v>8100</v>
      </c>
      <c r="AC8" s="141">
        <f>'C завтраками| Bed and breakfast'!AC8*0.9</f>
        <v>6300</v>
      </c>
      <c r="AD8" s="141">
        <f>'C завтраками| Bed and breakfast'!AD8*0.9</f>
        <v>6300</v>
      </c>
      <c r="AE8" s="141">
        <f>'C завтраками| Bed and breakfast'!AE8*0.9</f>
        <v>6300</v>
      </c>
      <c r="AF8" s="141">
        <f>'C завтраками| Bed and breakfast'!AF8*0.9</f>
        <v>6480</v>
      </c>
      <c r="AG8" s="141">
        <f>'C завтраками| Bed and breakfast'!AG8*0.9</f>
        <v>6300</v>
      </c>
      <c r="AH8" s="141">
        <f>'C завтраками| Bed and breakfast'!AH8*0.9</f>
        <v>6480</v>
      </c>
      <c r="AI8" s="141">
        <f>'C завтраками| Bed and breakfast'!AI8*0.9</f>
        <v>6300</v>
      </c>
      <c r="AJ8" s="141">
        <f>'C завтраками| Bed and breakfast'!AJ8*0.9</f>
        <v>6480</v>
      </c>
      <c r="AK8" s="141">
        <f>'C завтраками| Bed and breakfast'!AK8*0.9</f>
        <v>6300</v>
      </c>
      <c r="AL8" s="141">
        <f>'C завтраками| Bed and breakfast'!AL8*0.9</f>
        <v>6300</v>
      </c>
      <c r="AM8" s="141">
        <f>'C завтраками| Bed and breakfast'!AM8*0.9</f>
        <v>5940</v>
      </c>
      <c r="AN8" s="141">
        <f>'C завтраками| Bed and breakfast'!AN8*0.9</f>
        <v>4860</v>
      </c>
      <c r="AO8" s="141">
        <f>'C завтраками| Bed and breakfast'!AO8*0.9</f>
        <v>5040</v>
      </c>
      <c r="AP8" s="141">
        <f>'C завтраками| Bed and breakfast'!AP8*0.9</f>
        <v>4860</v>
      </c>
      <c r="AQ8" s="141">
        <f>'C завтраками| Bed and breakfast'!AQ8*0.9</f>
        <v>5040</v>
      </c>
      <c r="AR8" s="141">
        <f>'C завтраками| Bed and breakfast'!AR8*0.9</f>
        <v>4860</v>
      </c>
      <c r="AS8" s="141">
        <f>'C завтраками| Bed and breakfast'!AS8*0.9</f>
        <v>5040</v>
      </c>
      <c r="AT8" s="141">
        <f>'C завтраками| Bed and breakfast'!AT8*0.9</f>
        <v>4860</v>
      </c>
      <c r="AU8" s="141">
        <f>'C завтраками| Bed and breakfast'!AU8*0.9</f>
        <v>5040</v>
      </c>
      <c r="AV8" s="141">
        <f>'C завтраками| Bed and breakfast'!AV8*0.9</f>
        <v>4860</v>
      </c>
      <c r="AW8" s="141">
        <f>'C завтраками| Bed and breakfast'!AW8*0.9</f>
        <v>4860</v>
      </c>
      <c r="AX8" s="141">
        <f>'C завтраками| Bed and breakfast'!AX8*0.9</f>
        <v>5040</v>
      </c>
      <c r="AY8" s="141">
        <f>'C завтраками| Bed and breakfast'!AY8*0.9</f>
        <v>6300</v>
      </c>
      <c r="AZ8" s="141">
        <f>'C завтраками| Bed and breakfast'!AZ8*0.9</f>
        <v>6480</v>
      </c>
      <c r="BA8" s="141">
        <f>'C завтраками| Bed and breakfast'!BA8*0.9</f>
        <v>6300</v>
      </c>
    </row>
    <row r="9" spans="1:53" ht="11.45" customHeight="1" x14ac:dyDescent="0.2">
      <c r="A9" s="3">
        <v>2</v>
      </c>
      <c r="B9" s="141">
        <f>'C завтраками| Bed and breakfast'!B9*0.9</f>
        <v>11520</v>
      </c>
      <c r="C9" s="141">
        <f>'C завтраками| Bed and breakfast'!C9*0.9</f>
        <v>8100</v>
      </c>
      <c r="D9" s="141">
        <f>'C завтраками| Bed and breakfast'!D9*0.9</f>
        <v>8100</v>
      </c>
      <c r="E9" s="141">
        <f>'C завтраками| Bed and breakfast'!E9*0.9</f>
        <v>7740</v>
      </c>
      <c r="F9" s="141">
        <f>'C завтраками| Bed and breakfast'!F9*0.9</f>
        <v>8460</v>
      </c>
      <c r="G9" s="141">
        <f>'C завтраками| Bed and breakfast'!G9*0.9</f>
        <v>8460</v>
      </c>
      <c r="H9" s="141">
        <f>'C завтраками| Bed and breakfast'!H9*0.9</f>
        <v>8460</v>
      </c>
      <c r="I9" s="141">
        <f>'C завтраками| Bed and breakfast'!I9*0.9</f>
        <v>8460</v>
      </c>
      <c r="J9" s="141">
        <f>'C завтраками| Bed and breakfast'!J9*0.9</f>
        <v>8460</v>
      </c>
      <c r="K9" s="141">
        <f>'C завтраками| Bed and breakfast'!K9*0.9</f>
        <v>9900</v>
      </c>
      <c r="L9" s="141">
        <f>'C завтраками| Bed and breakfast'!L9*0.9</f>
        <v>9720</v>
      </c>
      <c r="M9" s="141">
        <f>'C завтраками| Bed and breakfast'!M9*0.9</f>
        <v>7740</v>
      </c>
      <c r="N9" s="141">
        <f>'C завтраками| Bed and breakfast'!N9*0.9</f>
        <v>8460</v>
      </c>
      <c r="O9" s="141">
        <f>'C завтраками| Bed and breakfast'!O9*0.9</f>
        <v>8460</v>
      </c>
      <c r="P9" s="141">
        <f>'C завтраками| Bed and breakfast'!P9*0.9</f>
        <v>8460</v>
      </c>
      <c r="Q9" s="141">
        <f>'C завтраками| Bed and breakfast'!Q9*0.9</f>
        <v>8460</v>
      </c>
      <c r="R9" s="141">
        <f>'C завтраками| Bed and breakfast'!R9*0.9</f>
        <v>8460</v>
      </c>
      <c r="S9" s="141">
        <f>'C завтраками| Bed and breakfast'!S9*0.9</f>
        <v>8460</v>
      </c>
      <c r="T9" s="141">
        <f>'C завтраками| Bed and breakfast'!T9*0.9</f>
        <v>8460</v>
      </c>
      <c r="U9" s="141">
        <f>'C завтраками| Bed and breakfast'!U9*0.9</f>
        <v>8460</v>
      </c>
      <c r="V9" s="141">
        <f>'C завтраками| Bed and breakfast'!V9*0.9</f>
        <v>8460</v>
      </c>
      <c r="W9" s="141">
        <f>'C завтраками| Bed and breakfast'!W9*0.9</f>
        <v>7560</v>
      </c>
      <c r="X9" s="141">
        <f>'C завтраками| Bed and breakfast'!X9*0.9</f>
        <v>7560</v>
      </c>
      <c r="Y9" s="141">
        <f>'C завтраками| Bed and breakfast'!Y9*0.9</f>
        <v>8460</v>
      </c>
      <c r="Z9" s="141">
        <f>'C завтраками| Bed and breakfast'!Z9*0.9</f>
        <v>7560</v>
      </c>
      <c r="AA9" s="141">
        <f>'C завтраками| Bed and breakfast'!AA9*0.9</f>
        <v>7560</v>
      </c>
      <c r="AB9" s="141">
        <f>'C завтраками| Bed and breakfast'!AB9*0.9</f>
        <v>9360</v>
      </c>
      <c r="AC9" s="141">
        <f>'C завтраками| Bed and breakfast'!AC9*0.9</f>
        <v>7560</v>
      </c>
      <c r="AD9" s="141">
        <f>'C завтраками| Bed and breakfast'!AD9*0.9</f>
        <v>7560</v>
      </c>
      <c r="AE9" s="141">
        <f>'C завтраками| Bed and breakfast'!AE9*0.9</f>
        <v>7560</v>
      </c>
      <c r="AF9" s="141">
        <f>'C завтраками| Bed and breakfast'!AF9*0.9</f>
        <v>7740</v>
      </c>
      <c r="AG9" s="141">
        <f>'C завтраками| Bed and breakfast'!AG9*0.9</f>
        <v>7560</v>
      </c>
      <c r="AH9" s="141">
        <f>'C завтраками| Bed and breakfast'!AH9*0.9</f>
        <v>7740</v>
      </c>
      <c r="AI9" s="141">
        <f>'C завтраками| Bed and breakfast'!AI9*0.9</f>
        <v>7560</v>
      </c>
      <c r="AJ9" s="141">
        <f>'C завтраками| Bed and breakfast'!AJ9*0.9</f>
        <v>7740</v>
      </c>
      <c r="AK9" s="141">
        <f>'C завтраками| Bed and breakfast'!AK9*0.9</f>
        <v>7560</v>
      </c>
      <c r="AL9" s="141">
        <f>'C завтраками| Bed and breakfast'!AL9*0.9</f>
        <v>7560</v>
      </c>
      <c r="AM9" s="141">
        <f>'C завтраками| Bed and breakfast'!AM9*0.9</f>
        <v>7200</v>
      </c>
      <c r="AN9" s="141">
        <f>'C завтраками| Bed and breakfast'!AN9*0.9</f>
        <v>6120</v>
      </c>
      <c r="AO9" s="141">
        <f>'C завтраками| Bed and breakfast'!AO9*0.9</f>
        <v>6300</v>
      </c>
      <c r="AP9" s="141">
        <f>'C завтраками| Bed and breakfast'!AP9*0.9</f>
        <v>6120</v>
      </c>
      <c r="AQ9" s="141">
        <f>'C завтраками| Bed and breakfast'!AQ9*0.9</f>
        <v>6300</v>
      </c>
      <c r="AR9" s="141">
        <f>'C завтраками| Bed and breakfast'!AR9*0.9</f>
        <v>6120</v>
      </c>
      <c r="AS9" s="141">
        <f>'C завтраками| Bed and breakfast'!AS9*0.9</f>
        <v>6300</v>
      </c>
      <c r="AT9" s="141">
        <f>'C завтраками| Bed and breakfast'!AT9*0.9</f>
        <v>6120</v>
      </c>
      <c r="AU9" s="141">
        <f>'C завтраками| Bed and breakfast'!AU9*0.9</f>
        <v>6300</v>
      </c>
      <c r="AV9" s="141">
        <f>'C завтраками| Bed and breakfast'!AV9*0.9</f>
        <v>6120</v>
      </c>
      <c r="AW9" s="141">
        <f>'C завтраками| Bed and breakfast'!AW9*0.9</f>
        <v>6120</v>
      </c>
      <c r="AX9" s="141">
        <f>'C завтраками| Bed and breakfast'!AX9*0.9</f>
        <v>6300</v>
      </c>
      <c r="AY9" s="141">
        <f>'C завтраками| Bed and breakfast'!AY9*0.9</f>
        <v>7560</v>
      </c>
      <c r="AZ9" s="141">
        <f>'C завтраками| Bed and breakfast'!AZ9*0.9</f>
        <v>7740</v>
      </c>
      <c r="BA9" s="141">
        <f>'C завтраками| Bed and breakfast'!BA9*0.9</f>
        <v>7560</v>
      </c>
    </row>
    <row r="10" spans="1:53"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row>
    <row r="11" spans="1:53" ht="11.45" customHeight="1" x14ac:dyDescent="0.2">
      <c r="A11" s="3">
        <v>1</v>
      </c>
      <c r="B11" s="141">
        <f>'C завтраками| Bed and breakfast'!B11*0.9</f>
        <v>11610</v>
      </c>
      <c r="C11" s="141">
        <f>'C завтраками| Bed and breakfast'!C11*0.9</f>
        <v>8190</v>
      </c>
      <c r="D11" s="141">
        <f>'C завтраками| Bed and breakfast'!D11*0.9</f>
        <v>8190</v>
      </c>
      <c r="E11" s="141">
        <f>'C завтраками| Bed and breakfast'!E11*0.9</f>
        <v>7830</v>
      </c>
      <c r="F11" s="141">
        <f>'C завтраками| Bed and breakfast'!F11*0.9</f>
        <v>8550</v>
      </c>
      <c r="G11" s="141">
        <f>'C завтраками| Bed and breakfast'!G11*0.9</f>
        <v>8550</v>
      </c>
      <c r="H11" s="141">
        <f>'C завтраками| Bed and breakfast'!H11*0.9</f>
        <v>8550</v>
      </c>
      <c r="I11" s="141">
        <f>'C завтраками| Bed and breakfast'!I11*0.9</f>
        <v>8550</v>
      </c>
      <c r="J11" s="141">
        <f>'C завтраками| Bed and breakfast'!J11*0.9</f>
        <v>8550</v>
      </c>
      <c r="K11" s="141">
        <f>'C завтраками| Bed and breakfast'!K11*0.9</f>
        <v>9990</v>
      </c>
      <c r="L11" s="141">
        <f>'C завтраками| Bed and breakfast'!L11*0.9</f>
        <v>9810</v>
      </c>
      <c r="M11" s="141">
        <f>'C завтраками| Bed and breakfast'!M11*0.9</f>
        <v>7830</v>
      </c>
      <c r="N11" s="141">
        <f>'C завтраками| Bed and breakfast'!N11*0.9</f>
        <v>8550</v>
      </c>
      <c r="O11" s="141">
        <f>'C завтраками| Bed and breakfast'!O11*0.9</f>
        <v>8550</v>
      </c>
      <c r="P11" s="141">
        <f>'C завтраками| Bed and breakfast'!P11*0.9</f>
        <v>8550</v>
      </c>
      <c r="Q11" s="141">
        <f>'C завтраками| Bed and breakfast'!Q11*0.9</f>
        <v>8550</v>
      </c>
      <c r="R11" s="141">
        <f>'C завтраками| Bed and breakfast'!R11*0.9</f>
        <v>8550</v>
      </c>
      <c r="S11" s="141">
        <f>'C завтраками| Bed and breakfast'!S11*0.9</f>
        <v>8550</v>
      </c>
      <c r="T11" s="141">
        <f>'C завтраками| Bed and breakfast'!T11*0.9</f>
        <v>8550</v>
      </c>
      <c r="U11" s="141">
        <f>'C завтраками| Bed and breakfast'!U11*0.9</f>
        <v>8550</v>
      </c>
      <c r="V11" s="141">
        <f>'C завтраками| Bed and breakfast'!V11*0.9</f>
        <v>8550</v>
      </c>
      <c r="W11" s="141">
        <f>'C завтраками| Bed and breakfast'!W11*0.9</f>
        <v>7650</v>
      </c>
      <c r="X11" s="141">
        <f>'C завтраками| Bed and breakfast'!X11*0.9</f>
        <v>7650</v>
      </c>
      <c r="Y11" s="141">
        <f>'C завтраками| Bed and breakfast'!Y11*0.9</f>
        <v>8550</v>
      </c>
      <c r="Z11" s="141">
        <f>'C завтраками| Bed and breakfast'!Z11*0.9</f>
        <v>7650</v>
      </c>
      <c r="AA11" s="141">
        <f>'C завтраками| Bed and breakfast'!AA11*0.9</f>
        <v>7650</v>
      </c>
      <c r="AB11" s="141">
        <f>'C завтраками| Bed and breakfast'!AB11*0.9</f>
        <v>9450</v>
      </c>
      <c r="AC11" s="141">
        <f>'C завтраками| Bed and breakfast'!AC11*0.9</f>
        <v>7650</v>
      </c>
      <c r="AD11" s="141">
        <f>'C завтраками| Bed and breakfast'!AD11*0.9</f>
        <v>7650</v>
      </c>
      <c r="AE11" s="141">
        <f>'C завтраками| Bed and breakfast'!AE11*0.9</f>
        <v>7650</v>
      </c>
      <c r="AF11" s="141">
        <f>'C завтраками| Bed and breakfast'!AF11*0.9</f>
        <v>7830</v>
      </c>
      <c r="AG11" s="141">
        <f>'C завтраками| Bed and breakfast'!AG11*0.9</f>
        <v>7650</v>
      </c>
      <c r="AH11" s="141">
        <f>'C завтраками| Bed and breakfast'!AH11*0.9</f>
        <v>7830</v>
      </c>
      <c r="AI11" s="141">
        <f>'C завтраками| Bed and breakfast'!AI11*0.9</f>
        <v>7650</v>
      </c>
      <c r="AJ11" s="141">
        <f>'C завтраками| Bed and breakfast'!AJ11*0.9</f>
        <v>7830</v>
      </c>
      <c r="AK11" s="141">
        <f>'C завтраками| Bed and breakfast'!AK11*0.9</f>
        <v>7650</v>
      </c>
      <c r="AL11" s="141">
        <f>'C завтраками| Bed and breakfast'!AL11*0.9</f>
        <v>7650</v>
      </c>
      <c r="AM11" s="141">
        <f>'C завтраками| Bed and breakfast'!AM11*0.9</f>
        <v>7290</v>
      </c>
      <c r="AN11" s="141">
        <f>'C завтраками| Bed and breakfast'!AN11*0.9</f>
        <v>6210</v>
      </c>
      <c r="AO11" s="141">
        <f>'C завтраками| Bed and breakfast'!AO11*0.9</f>
        <v>6390</v>
      </c>
      <c r="AP11" s="141">
        <f>'C завтраками| Bed and breakfast'!AP11*0.9</f>
        <v>6210</v>
      </c>
      <c r="AQ11" s="141">
        <f>'C завтраками| Bed and breakfast'!AQ11*0.9</f>
        <v>6390</v>
      </c>
      <c r="AR11" s="141">
        <f>'C завтраками| Bed and breakfast'!AR11*0.9</f>
        <v>6210</v>
      </c>
      <c r="AS11" s="141">
        <f>'C завтраками| Bed and breakfast'!AS11*0.9</f>
        <v>6390</v>
      </c>
      <c r="AT11" s="141">
        <f>'C завтраками| Bed and breakfast'!AT11*0.9</f>
        <v>6210</v>
      </c>
      <c r="AU11" s="141">
        <f>'C завтраками| Bed and breakfast'!AU11*0.9</f>
        <v>6390</v>
      </c>
      <c r="AV11" s="141">
        <f>'C завтраками| Bed and breakfast'!AV11*0.9</f>
        <v>6210</v>
      </c>
      <c r="AW11" s="141">
        <f>'C завтраками| Bed and breakfast'!AW11*0.9</f>
        <v>6210</v>
      </c>
      <c r="AX11" s="141">
        <f>'C завтраками| Bed and breakfast'!AX11*0.9</f>
        <v>6390</v>
      </c>
      <c r="AY11" s="141">
        <f>'C завтраками| Bed and breakfast'!AY11*0.9</f>
        <v>7650</v>
      </c>
      <c r="AZ11" s="141">
        <f>'C завтраками| Bed and breakfast'!AZ11*0.9</f>
        <v>7830</v>
      </c>
      <c r="BA11" s="141">
        <f>'C завтраками| Bed and breakfast'!BA11*0.9</f>
        <v>7650</v>
      </c>
    </row>
    <row r="12" spans="1:53" ht="11.45" customHeight="1" x14ac:dyDescent="0.2">
      <c r="A12" s="3">
        <v>2</v>
      </c>
      <c r="B12" s="141">
        <f>'C завтраками| Bed and breakfast'!B12*0.9</f>
        <v>12870</v>
      </c>
      <c r="C12" s="141">
        <f>'C завтраками| Bed and breakfast'!C12*0.9</f>
        <v>9450</v>
      </c>
      <c r="D12" s="141">
        <f>'C завтраками| Bed and breakfast'!D12*0.9</f>
        <v>9450</v>
      </c>
      <c r="E12" s="141">
        <f>'C завтраками| Bed and breakfast'!E12*0.9</f>
        <v>9090</v>
      </c>
      <c r="F12" s="141">
        <f>'C завтраками| Bed and breakfast'!F12*0.9</f>
        <v>9810</v>
      </c>
      <c r="G12" s="141">
        <f>'C завтраками| Bed and breakfast'!G12*0.9</f>
        <v>9810</v>
      </c>
      <c r="H12" s="141">
        <f>'C завтраками| Bed and breakfast'!H12*0.9</f>
        <v>9810</v>
      </c>
      <c r="I12" s="141">
        <f>'C завтраками| Bed and breakfast'!I12*0.9</f>
        <v>9810</v>
      </c>
      <c r="J12" s="141">
        <f>'C завтраками| Bed and breakfast'!J12*0.9</f>
        <v>9810</v>
      </c>
      <c r="K12" s="141">
        <f>'C завтраками| Bed and breakfast'!K12*0.9</f>
        <v>11250</v>
      </c>
      <c r="L12" s="141">
        <f>'C завтраками| Bed and breakfast'!L12*0.9</f>
        <v>11070</v>
      </c>
      <c r="M12" s="141">
        <f>'C завтраками| Bed and breakfast'!M12*0.9</f>
        <v>9090</v>
      </c>
      <c r="N12" s="141">
        <f>'C завтраками| Bed and breakfast'!N12*0.9</f>
        <v>9810</v>
      </c>
      <c r="O12" s="141">
        <f>'C завтраками| Bed and breakfast'!O12*0.9</f>
        <v>9810</v>
      </c>
      <c r="P12" s="141">
        <f>'C завтраками| Bed and breakfast'!P12*0.9</f>
        <v>9810</v>
      </c>
      <c r="Q12" s="141">
        <f>'C завтраками| Bed and breakfast'!Q12*0.9</f>
        <v>9810</v>
      </c>
      <c r="R12" s="141">
        <f>'C завтраками| Bed and breakfast'!R12*0.9</f>
        <v>9810</v>
      </c>
      <c r="S12" s="141">
        <f>'C завтраками| Bed and breakfast'!S12*0.9</f>
        <v>9810</v>
      </c>
      <c r="T12" s="141">
        <f>'C завтраками| Bed and breakfast'!T12*0.9</f>
        <v>9810</v>
      </c>
      <c r="U12" s="141">
        <f>'C завтраками| Bed and breakfast'!U12*0.9</f>
        <v>9810</v>
      </c>
      <c r="V12" s="141">
        <f>'C завтраками| Bed and breakfast'!V12*0.9</f>
        <v>9810</v>
      </c>
      <c r="W12" s="141">
        <f>'C завтраками| Bed and breakfast'!W12*0.9</f>
        <v>8910</v>
      </c>
      <c r="X12" s="141">
        <f>'C завтраками| Bed and breakfast'!X12*0.9</f>
        <v>8910</v>
      </c>
      <c r="Y12" s="141">
        <f>'C завтраками| Bed and breakfast'!Y12*0.9</f>
        <v>9810</v>
      </c>
      <c r="Z12" s="141">
        <f>'C завтраками| Bed and breakfast'!Z12*0.9</f>
        <v>8910</v>
      </c>
      <c r="AA12" s="141">
        <f>'C завтраками| Bed and breakfast'!AA12*0.9</f>
        <v>8910</v>
      </c>
      <c r="AB12" s="141">
        <f>'C завтраками| Bed and breakfast'!AB12*0.9</f>
        <v>10710</v>
      </c>
      <c r="AC12" s="141">
        <f>'C завтраками| Bed and breakfast'!AC12*0.9</f>
        <v>8910</v>
      </c>
      <c r="AD12" s="141">
        <f>'C завтраками| Bed and breakfast'!AD12*0.9</f>
        <v>8910</v>
      </c>
      <c r="AE12" s="141">
        <f>'C завтраками| Bed and breakfast'!AE12*0.9</f>
        <v>8910</v>
      </c>
      <c r="AF12" s="141">
        <f>'C завтраками| Bed and breakfast'!AF12*0.9</f>
        <v>9090</v>
      </c>
      <c r="AG12" s="141">
        <f>'C завтраками| Bed and breakfast'!AG12*0.9</f>
        <v>8910</v>
      </c>
      <c r="AH12" s="141">
        <f>'C завтраками| Bed and breakfast'!AH12*0.9</f>
        <v>9090</v>
      </c>
      <c r="AI12" s="141">
        <f>'C завтраками| Bed and breakfast'!AI12*0.9</f>
        <v>8910</v>
      </c>
      <c r="AJ12" s="141">
        <f>'C завтраками| Bed and breakfast'!AJ12*0.9</f>
        <v>9090</v>
      </c>
      <c r="AK12" s="141">
        <f>'C завтраками| Bed and breakfast'!AK12*0.9</f>
        <v>8910</v>
      </c>
      <c r="AL12" s="141">
        <f>'C завтраками| Bed and breakfast'!AL12*0.9</f>
        <v>8910</v>
      </c>
      <c r="AM12" s="141">
        <f>'C завтраками| Bed and breakfast'!AM12*0.9</f>
        <v>8550</v>
      </c>
      <c r="AN12" s="141">
        <f>'C завтраками| Bed and breakfast'!AN12*0.9</f>
        <v>7470</v>
      </c>
      <c r="AO12" s="141">
        <f>'C завтраками| Bed and breakfast'!AO12*0.9</f>
        <v>7650</v>
      </c>
      <c r="AP12" s="141">
        <f>'C завтраками| Bed and breakfast'!AP12*0.9</f>
        <v>7470</v>
      </c>
      <c r="AQ12" s="141">
        <f>'C завтраками| Bed and breakfast'!AQ12*0.9</f>
        <v>7650</v>
      </c>
      <c r="AR12" s="141">
        <f>'C завтраками| Bed and breakfast'!AR12*0.9</f>
        <v>7470</v>
      </c>
      <c r="AS12" s="141">
        <f>'C завтраками| Bed and breakfast'!AS12*0.9</f>
        <v>7650</v>
      </c>
      <c r="AT12" s="141">
        <f>'C завтраками| Bed and breakfast'!AT12*0.9</f>
        <v>7470</v>
      </c>
      <c r="AU12" s="141">
        <f>'C завтраками| Bed and breakfast'!AU12*0.9</f>
        <v>7650</v>
      </c>
      <c r="AV12" s="141">
        <f>'C завтраками| Bed and breakfast'!AV12*0.9</f>
        <v>7470</v>
      </c>
      <c r="AW12" s="141">
        <f>'C завтраками| Bed and breakfast'!AW12*0.9</f>
        <v>7470</v>
      </c>
      <c r="AX12" s="141">
        <f>'C завтраками| Bed and breakfast'!AX12*0.9</f>
        <v>7650</v>
      </c>
      <c r="AY12" s="141">
        <f>'C завтраками| Bed and breakfast'!AY12*0.9</f>
        <v>8910</v>
      </c>
      <c r="AZ12" s="141">
        <f>'C завтраками| Bed and breakfast'!AZ12*0.9</f>
        <v>9090</v>
      </c>
      <c r="BA12" s="141">
        <f>'C завтраками| Bed and breakfast'!BA12*0.9</f>
        <v>8910</v>
      </c>
    </row>
    <row r="13" spans="1:53"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row>
    <row r="14" spans="1:53" ht="11.45" customHeight="1" x14ac:dyDescent="0.2">
      <c r="A14" s="3">
        <v>1</v>
      </c>
      <c r="B14" s="141">
        <f>'C завтраками| Bed and breakfast'!B14*0.9</f>
        <v>13410</v>
      </c>
      <c r="C14" s="141">
        <f>'C завтраками| Bed and breakfast'!C14*0.9</f>
        <v>9990</v>
      </c>
      <c r="D14" s="141">
        <f>'C завтраками| Bed and breakfast'!D14*0.9</f>
        <v>9990</v>
      </c>
      <c r="E14" s="141">
        <f>'C завтраками| Bed and breakfast'!E14*0.9</f>
        <v>9630</v>
      </c>
      <c r="F14" s="141">
        <f>'C завтраками| Bed and breakfast'!F14*0.9</f>
        <v>10350</v>
      </c>
      <c r="G14" s="141">
        <f>'C завтраками| Bed and breakfast'!G14*0.9</f>
        <v>10350</v>
      </c>
      <c r="H14" s="141">
        <f>'C завтраками| Bed and breakfast'!H14*0.9</f>
        <v>10350</v>
      </c>
      <c r="I14" s="141">
        <f>'C завтраками| Bed and breakfast'!I14*0.9</f>
        <v>10350</v>
      </c>
      <c r="J14" s="141">
        <f>'C завтраками| Bed and breakfast'!J14*0.9</f>
        <v>10350</v>
      </c>
      <c r="K14" s="141">
        <f>'C завтраками| Bed and breakfast'!K14*0.9</f>
        <v>11790</v>
      </c>
      <c r="L14" s="141">
        <f>'C завтраками| Bed and breakfast'!L14*0.9</f>
        <v>11610</v>
      </c>
      <c r="M14" s="141">
        <f>'C завтраками| Bed and breakfast'!M14*0.9</f>
        <v>9630</v>
      </c>
      <c r="N14" s="141">
        <f>'C завтраками| Bed and breakfast'!N14*0.9</f>
        <v>10350</v>
      </c>
      <c r="O14" s="141">
        <f>'C завтраками| Bed and breakfast'!O14*0.9</f>
        <v>10350</v>
      </c>
      <c r="P14" s="141">
        <f>'C завтраками| Bed and breakfast'!P14*0.9</f>
        <v>10350</v>
      </c>
      <c r="Q14" s="141">
        <f>'C завтраками| Bed and breakfast'!Q14*0.9</f>
        <v>10350</v>
      </c>
      <c r="R14" s="141">
        <f>'C завтраками| Bed and breakfast'!R14*0.9</f>
        <v>10350</v>
      </c>
      <c r="S14" s="141">
        <f>'C завтраками| Bed and breakfast'!S14*0.9</f>
        <v>10350</v>
      </c>
      <c r="T14" s="141">
        <f>'C завтраками| Bed and breakfast'!T14*0.9</f>
        <v>10350</v>
      </c>
      <c r="U14" s="141">
        <f>'C завтраками| Bed and breakfast'!U14*0.9</f>
        <v>10350</v>
      </c>
      <c r="V14" s="141">
        <f>'C завтраками| Bed and breakfast'!V14*0.9</f>
        <v>10350</v>
      </c>
      <c r="W14" s="141">
        <f>'C завтраками| Bed and breakfast'!W14*0.9</f>
        <v>9450</v>
      </c>
      <c r="X14" s="141">
        <f>'C завтраками| Bed and breakfast'!X14*0.9</f>
        <v>9450</v>
      </c>
      <c r="Y14" s="141">
        <f>'C завтраками| Bed and breakfast'!Y14*0.9</f>
        <v>10350</v>
      </c>
      <c r="Z14" s="141">
        <f>'C завтраками| Bed and breakfast'!Z14*0.9</f>
        <v>9450</v>
      </c>
      <c r="AA14" s="141">
        <f>'C завтраками| Bed and breakfast'!AA14*0.9</f>
        <v>9450</v>
      </c>
      <c r="AB14" s="141">
        <f>'C завтраками| Bed and breakfast'!AB14*0.9</f>
        <v>11250</v>
      </c>
      <c r="AC14" s="141">
        <f>'C завтраками| Bed and breakfast'!AC14*0.9</f>
        <v>9450</v>
      </c>
      <c r="AD14" s="141">
        <f>'C завтраками| Bed and breakfast'!AD14*0.9</f>
        <v>9450</v>
      </c>
      <c r="AE14" s="141">
        <f>'C завтраками| Bed and breakfast'!AE14*0.9</f>
        <v>9450</v>
      </c>
      <c r="AF14" s="141">
        <f>'C завтраками| Bed and breakfast'!AF14*0.9</f>
        <v>9630</v>
      </c>
      <c r="AG14" s="141">
        <f>'C завтраками| Bed and breakfast'!AG14*0.9</f>
        <v>9450</v>
      </c>
      <c r="AH14" s="141">
        <f>'C завтраками| Bed and breakfast'!AH14*0.9</f>
        <v>9630</v>
      </c>
      <c r="AI14" s="141">
        <f>'C завтраками| Bed and breakfast'!AI14*0.9</f>
        <v>9450</v>
      </c>
      <c r="AJ14" s="141">
        <f>'C завтраками| Bed and breakfast'!AJ14*0.9</f>
        <v>9630</v>
      </c>
      <c r="AK14" s="141">
        <f>'C завтраками| Bed and breakfast'!AK14*0.9</f>
        <v>9450</v>
      </c>
      <c r="AL14" s="141">
        <f>'C завтраками| Bed and breakfast'!AL14*0.9</f>
        <v>9450</v>
      </c>
      <c r="AM14" s="141">
        <f>'C завтраками| Bed and breakfast'!AM14*0.9</f>
        <v>9090</v>
      </c>
      <c r="AN14" s="141">
        <f>'C завтраками| Bed and breakfast'!AN14*0.9</f>
        <v>8010</v>
      </c>
      <c r="AO14" s="141">
        <f>'C завтраками| Bed and breakfast'!AO14*0.9</f>
        <v>8190</v>
      </c>
      <c r="AP14" s="141">
        <f>'C завтраками| Bed and breakfast'!AP14*0.9</f>
        <v>8010</v>
      </c>
      <c r="AQ14" s="141">
        <f>'C завтраками| Bed and breakfast'!AQ14*0.9</f>
        <v>8190</v>
      </c>
      <c r="AR14" s="141">
        <f>'C завтраками| Bed and breakfast'!AR14*0.9</f>
        <v>8010</v>
      </c>
      <c r="AS14" s="141">
        <f>'C завтраками| Bed and breakfast'!AS14*0.9</f>
        <v>8190</v>
      </c>
      <c r="AT14" s="141">
        <f>'C завтраками| Bed and breakfast'!AT14*0.9</f>
        <v>8010</v>
      </c>
      <c r="AU14" s="141">
        <f>'C завтраками| Bed and breakfast'!AU14*0.9</f>
        <v>8190</v>
      </c>
      <c r="AV14" s="141">
        <f>'C завтраками| Bed and breakfast'!AV14*0.9</f>
        <v>8010</v>
      </c>
      <c r="AW14" s="141">
        <f>'C завтраками| Bed and breakfast'!AW14*0.9</f>
        <v>8010</v>
      </c>
      <c r="AX14" s="141">
        <f>'C завтраками| Bed and breakfast'!AX14*0.9</f>
        <v>8190</v>
      </c>
      <c r="AY14" s="141">
        <f>'C завтраками| Bed and breakfast'!AY14*0.9</f>
        <v>9450</v>
      </c>
      <c r="AZ14" s="141">
        <f>'C завтраками| Bed and breakfast'!AZ14*0.9</f>
        <v>9630</v>
      </c>
      <c r="BA14" s="141">
        <f>'C завтраками| Bed and breakfast'!BA14*0.9</f>
        <v>9450</v>
      </c>
    </row>
    <row r="15" spans="1:53" ht="11.45" customHeight="1" x14ac:dyDescent="0.2">
      <c r="A15" s="3">
        <v>2</v>
      </c>
      <c r="B15" s="141">
        <f>'C завтраками| Bed and breakfast'!B15*0.9</f>
        <v>14670</v>
      </c>
      <c r="C15" s="141">
        <f>'C завтраками| Bed and breakfast'!C15*0.9</f>
        <v>11250</v>
      </c>
      <c r="D15" s="141">
        <f>'C завтраками| Bed and breakfast'!D15*0.9</f>
        <v>11250</v>
      </c>
      <c r="E15" s="141">
        <f>'C завтраками| Bed and breakfast'!E15*0.9</f>
        <v>10890</v>
      </c>
      <c r="F15" s="141">
        <f>'C завтраками| Bed and breakfast'!F15*0.9</f>
        <v>11610</v>
      </c>
      <c r="G15" s="141">
        <f>'C завтраками| Bed and breakfast'!G15*0.9</f>
        <v>11610</v>
      </c>
      <c r="H15" s="141">
        <f>'C завтраками| Bed and breakfast'!H15*0.9</f>
        <v>11610</v>
      </c>
      <c r="I15" s="141">
        <f>'C завтраками| Bed and breakfast'!I15*0.9</f>
        <v>11610</v>
      </c>
      <c r="J15" s="141">
        <f>'C завтраками| Bed and breakfast'!J15*0.9</f>
        <v>11610</v>
      </c>
      <c r="K15" s="141">
        <f>'C завтраками| Bed and breakfast'!K15*0.9</f>
        <v>13050</v>
      </c>
      <c r="L15" s="141">
        <f>'C завтраками| Bed and breakfast'!L15*0.9</f>
        <v>12870</v>
      </c>
      <c r="M15" s="141">
        <f>'C завтраками| Bed and breakfast'!M15*0.9</f>
        <v>10890</v>
      </c>
      <c r="N15" s="141">
        <f>'C завтраками| Bed and breakfast'!N15*0.9</f>
        <v>11610</v>
      </c>
      <c r="O15" s="141">
        <f>'C завтраками| Bed and breakfast'!O15*0.9</f>
        <v>11610</v>
      </c>
      <c r="P15" s="141">
        <f>'C завтраками| Bed and breakfast'!P15*0.9</f>
        <v>11610</v>
      </c>
      <c r="Q15" s="141">
        <f>'C завтраками| Bed and breakfast'!Q15*0.9</f>
        <v>11610</v>
      </c>
      <c r="R15" s="141">
        <f>'C завтраками| Bed and breakfast'!R15*0.9</f>
        <v>11610</v>
      </c>
      <c r="S15" s="141">
        <f>'C завтраками| Bed and breakfast'!S15*0.9</f>
        <v>11610</v>
      </c>
      <c r="T15" s="141">
        <f>'C завтраками| Bed and breakfast'!T15*0.9</f>
        <v>11610</v>
      </c>
      <c r="U15" s="141">
        <f>'C завтраками| Bed and breakfast'!U15*0.9</f>
        <v>11610</v>
      </c>
      <c r="V15" s="141">
        <f>'C завтраками| Bed and breakfast'!V15*0.9</f>
        <v>11610</v>
      </c>
      <c r="W15" s="141">
        <f>'C завтраками| Bed and breakfast'!W15*0.9</f>
        <v>10710</v>
      </c>
      <c r="X15" s="141">
        <f>'C завтраками| Bed and breakfast'!X15*0.9</f>
        <v>10710</v>
      </c>
      <c r="Y15" s="141">
        <f>'C завтраками| Bed and breakfast'!Y15*0.9</f>
        <v>11610</v>
      </c>
      <c r="Z15" s="141">
        <f>'C завтраками| Bed and breakfast'!Z15*0.9</f>
        <v>10710</v>
      </c>
      <c r="AA15" s="141">
        <f>'C завтраками| Bed and breakfast'!AA15*0.9</f>
        <v>10710</v>
      </c>
      <c r="AB15" s="141">
        <f>'C завтраками| Bed and breakfast'!AB15*0.9</f>
        <v>12510</v>
      </c>
      <c r="AC15" s="141">
        <f>'C завтраками| Bed and breakfast'!AC15*0.9</f>
        <v>10710</v>
      </c>
      <c r="AD15" s="141">
        <f>'C завтраками| Bed and breakfast'!AD15*0.9</f>
        <v>10710</v>
      </c>
      <c r="AE15" s="141">
        <f>'C завтраками| Bed and breakfast'!AE15*0.9</f>
        <v>10710</v>
      </c>
      <c r="AF15" s="141">
        <f>'C завтраками| Bed and breakfast'!AF15*0.9</f>
        <v>10890</v>
      </c>
      <c r="AG15" s="141">
        <f>'C завтраками| Bed and breakfast'!AG15*0.9</f>
        <v>10710</v>
      </c>
      <c r="AH15" s="141">
        <f>'C завтраками| Bed and breakfast'!AH15*0.9</f>
        <v>10890</v>
      </c>
      <c r="AI15" s="141">
        <f>'C завтраками| Bed and breakfast'!AI15*0.9</f>
        <v>10710</v>
      </c>
      <c r="AJ15" s="141">
        <f>'C завтраками| Bed and breakfast'!AJ15*0.9</f>
        <v>10890</v>
      </c>
      <c r="AK15" s="141">
        <f>'C завтраками| Bed and breakfast'!AK15*0.9</f>
        <v>10710</v>
      </c>
      <c r="AL15" s="141">
        <f>'C завтраками| Bed and breakfast'!AL15*0.9</f>
        <v>10710</v>
      </c>
      <c r="AM15" s="141">
        <f>'C завтраками| Bed and breakfast'!AM15*0.9</f>
        <v>10350</v>
      </c>
      <c r="AN15" s="141">
        <f>'C завтраками| Bed and breakfast'!AN15*0.9</f>
        <v>9270</v>
      </c>
      <c r="AO15" s="141">
        <f>'C завтраками| Bed and breakfast'!AO15*0.9</f>
        <v>9450</v>
      </c>
      <c r="AP15" s="141">
        <f>'C завтраками| Bed and breakfast'!AP15*0.9</f>
        <v>9270</v>
      </c>
      <c r="AQ15" s="141">
        <f>'C завтраками| Bed and breakfast'!AQ15*0.9</f>
        <v>9450</v>
      </c>
      <c r="AR15" s="141">
        <f>'C завтраками| Bed and breakfast'!AR15*0.9</f>
        <v>9270</v>
      </c>
      <c r="AS15" s="141">
        <f>'C завтраками| Bed and breakfast'!AS15*0.9</f>
        <v>9450</v>
      </c>
      <c r="AT15" s="141">
        <f>'C завтраками| Bed and breakfast'!AT15*0.9</f>
        <v>9270</v>
      </c>
      <c r="AU15" s="141">
        <f>'C завтраками| Bed and breakfast'!AU15*0.9</f>
        <v>9450</v>
      </c>
      <c r="AV15" s="141">
        <f>'C завтраками| Bed and breakfast'!AV15*0.9</f>
        <v>9270</v>
      </c>
      <c r="AW15" s="141">
        <f>'C завтраками| Bed and breakfast'!AW15*0.9</f>
        <v>9270</v>
      </c>
      <c r="AX15" s="141">
        <f>'C завтраками| Bed and breakfast'!AX15*0.9</f>
        <v>9450</v>
      </c>
      <c r="AY15" s="141">
        <f>'C завтраками| Bed and breakfast'!AY15*0.9</f>
        <v>10710</v>
      </c>
      <c r="AZ15" s="141">
        <f>'C завтраками| Bed and breakfast'!AZ15*0.9</f>
        <v>10890</v>
      </c>
      <c r="BA15" s="141">
        <f>'C завтраками| Bed and breakfast'!BA15*0.9</f>
        <v>10710</v>
      </c>
    </row>
    <row r="16" spans="1:53"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row>
    <row r="17" spans="1:53" ht="11.45" customHeight="1" x14ac:dyDescent="0.2">
      <c r="A17" s="3">
        <v>1</v>
      </c>
      <c r="B17" s="141">
        <f>'C завтраками| Bed and breakfast'!B17*0.9</f>
        <v>14310</v>
      </c>
      <c r="C17" s="141">
        <f>'C завтраками| Bed and breakfast'!C17*0.9</f>
        <v>10890</v>
      </c>
      <c r="D17" s="141">
        <f>'C завтраками| Bed and breakfast'!D17*0.9</f>
        <v>10890</v>
      </c>
      <c r="E17" s="141">
        <f>'C завтраками| Bed and breakfast'!E17*0.9</f>
        <v>10530</v>
      </c>
      <c r="F17" s="141">
        <f>'C завтраками| Bed and breakfast'!F17*0.9</f>
        <v>11250</v>
      </c>
      <c r="G17" s="141">
        <f>'C завтраками| Bed and breakfast'!G17*0.9</f>
        <v>11250</v>
      </c>
      <c r="H17" s="141">
        <f>'C завтраками| Bed and breakfast'!H17*0.9</f>
        <v>11250</v>
      </c>
      <c r="I17" s="141">
        <f>'C завтраками| Bed and breakfast'!I17*0.9</f>
        <v>11250</v>
      </c>
      <c r="J17" s="141">
        <f>'C завтраками| Bed and breakfast'!J17*0.9</f>
        <v>11250</v>
      </c>
      <c r="K17" s="141">
        <f>'C завтраками| Bed and breakfast'!K17*0.9</f>
        <v>12690</v>
      </c>
      <c r="L17" s="141">
        <f>'C завтраками| Bed and breakfast'!L17*0.9</f>
        <v>12510</v>
      </c>
      <c r="M17" s="141">
        <f>'C завтраками| Bed and breakfast'!M17*0.9</f>
        <v>10530</v>
      </c>
      <c r="N17" s="141">
        <f>'C завтраками| Bed and breakfast'!N17*0.9</f>
        <v>11250</v>
      </c>
      <c r="O17" s="141">
        <f>'C завтраками| Bed and breakfast'!O17*0.9</f>
        <v>11250</v>
      </c>
      <c r="P17" s="141">
        <f>'C завтраками| Bed and breakfast'!P17*0.9</f>
        <v>11250</v>
      </c>
      <c r="Q17" s="141">
        <f>'C завтраками| Bed and breakfast'!Q17*0.9</f>
        <v>11250</v>
      </c>
      <c r="R17" s="141">
        <f>'C завтраками| Bed and breakfast'!R17*0.9</f>
        <v>11250</v>
      </c>
      <c r="S17" s="141">
        <f>'C завтраками| Bed and breakfast'!S17*0.9</f>
        <v>11250</v>
      </c>
      <c r="T17" s="141">
        <f>'C завтраками| Bed and breakfast'!T17*0.9</f>
        <v>11250</v>
      </c>
      <c r="U17" s="141">
        <f>'C завтраками| Bed and breakfast'!U17*0.9</f>
        <v>11250</v>
      </c>
      <c r="V17" s="141">
        <f>'C завтраками| Bed and breakfast'!V17*0.9</f>
        <v>11250</v>
      </c>
      <c r="W17" s="141">
        <f>'C завтраками| Bed and breakfast'!W17*0.9</f>
        <v>10350</v>
      </c>
      <c r="X17" s="141">
        <f>'C завтраками| Bed and breakfast'!X17*0.9</f>
        <v>10350</v>
      </c>
      <c r="Y17" s="141">
        <f>'C завтраками| Bed and breakfast'!Y17*0.9</f>
        <v>11250</v>
      </c>
      <c r="Z17" s="141">
        <f>'C завтраками| Bed and breakfast'!Z17*0.9</f>
        <v>10350</v>
      </c>
      <c r="AA17" s="141">
        <f>'C завтраками| Bed and breakfast'!AA17*0.9</f>
        <v>10350</v>
      </c>
      <c r="AB17" s="141">
        <f>'C завтраками| Bed and breakfast'!AB17*0.9</f>
        <v>12150</v>
      </c>
      <c r="AC17" s="141">
        <f>'C завтраками| Bed and breakfast'!AC17*0.9</f>
        <v>10350</v>
      </c>
      <c r="AD17" s="141">
        <f>'C завтраками| Bed and breakfast'!AD17*0.9</f>
        <v>10350</v>
      </c>
      <c r="AE17" s="141">
        <f>'C завтраками| Bed and breakfast'!AE17*0.9</f>
        <v>10350</v>
      </c>
      <c r="AF17" s="141">
        <f>'C завтраками| Bed and breakfast'!AF17*0.9</f>
        <v>10530</v>
      </c>
      <c r="AG17" s="141">
        <f>'C завтраками| Bed and breakfast'!AG17*0.9</f>
        <v>10350</v>
      </c>
      <c r="AH17" s="141">
        <f>'C завтраками| Bed and breakfast'!AH17*0.9</f>
        <v>10530</v>
      </c>
      <c r="AI17" s="141">
        <f>'C завтраками| Bed and breakfast'!AI17*0.9</f>
        <v>10350</v>
      </c>
      <c r="AJ17" s="141">
        <f>'C завтраками| Bed and breakfast'!AJ17*0.9</f>
        <v>10530</v>
      </c>
      <c r="AK17" s="141">
        <f>'C завтраками| Bed and breakfast'!AK17*0.9</f>
        <v>10350</v>
      </c>
      <c r="AL17" s="141">
        <f>'C завтраками| Bed and breakfast'!AL17*0.9</f>
        <v>10350</v>
      </c>
      <c r="AM17" s="141">
        <f>'C завтраками| Bed and breakfast'!AM17*0.9</f>
        <v>9990</v>
      </c>
      <c r="AN17" s="141">
        <f>'C завтраками| Bed and breakfast'!AN17*0.9</f>
        <v>8910</v>
      </c>
      <c r="AO17" s="141">
        <f>'C завтраками| Bed and breakfast'!AO17*0.9</f>
        <v>9090</v>
      </c>
      <c r="AP17" s="141">
        <f>'C завтраками| Bed and breakfast'!AP17*0.9</f>
        <v>8910</v>
      </c>
      <c r="AQ17" s="141">
        <f>'C завтраками| Bed and breakfast'!AQ17*0.9</f>
        <v>9090</v>
      </c>
      <c r="AR17" s="141">
        <f>'C завтраками| Bed and breakfast'!AR17*0.9</f>
        <v>8910</v>
      </c>
      <c r="AS17" s="141">
        <f>'C завтраками| Bed and breakfast'!AS17*0.9</f>
        <v>9090</v>
      </c>
      <c r="AT17" s="141">
        <f>'C завтраками| Bed and breakfast'!AT17*0.9</f>
        <v>8910</v>
      </c>
      <c r="AU17" s="141">
        <f>'C завтраками| Bed and breakfast'!AU17*0.9</f>
        <v>9090</v>
      </c>
      <c r="AV17" s="141">
        <f>'C завтраками| Bed and breakfast'!AV17*0.9</f>
        <v>8910</v>
      </c>
      <c r="AW17" s="141">
        <f>'C завтраками| Bed and breakfast'!AW17*0.9</f>
        <v>8910</v>
      </c>
      <c r="AX17" s="141">
        <f>'C завтраками| Bed and breakfast'!AX17*0.9</f>
        <v>9090</v>
      </c>
      <c r="AY17" s="141">
        <f>'C завтраками| Bed and breakfast'!AY17*0.9</f>
        <v>10350</v>
      </c>
      <c r="AZ17" s="141">
        <f>'C завтраками| Bed and breakfast'!AZ17*0.9</f>
        <v>10530</v>
      </c>
      <c r="BA17" s="141">
        <f>'C завтраками| Bed and breakfast'!BA17*0.9</f>
        <v>10350</v>
      </c>
    </row>
    <row r="18" spans="1:53" ht="11.45" customHeight="1" x14ac:dyDescent="0.2">
      <c r="A18" s="3">
        <v>2</v>
      </c>
      <c r="B18" s="141">
        <f>'C завтраками| Bed and breakfast'!B18*0.9</f>
        <v>15570</v>
      </c>
      <c r="C18" s="141">
        <f>'C завтраками| Bed and breakfast'!C18*0.9</f>
        <v>12150</v>
      </c>
      <c r="D18" s="141">
        <f>'C завтраками| Bed and breakfast'!D18*0.9</f>
        <v>12150</v>
      </c>
      <c r="E18" s="141">
        <f>'C завтраками| Bed and breakfast'!E18*0.9</f>
        <v>11790</v>
      </c>
      <c r="F18" s="141">
        <f>'C завтраками| Bed and breakfast'!F18*0.9</f>
        <v>12510</v>
      </c>
      <c r="G18" s="141">
        <f>'C завтраками| Bed and breakfast'!G18*0.9</f>
        <v>12510</v>
      </c>
      <c r="H18" s="141">
        <f>'C завтраками| Bed and breakfast'!H18*0.9</f>
        <v>12510</v>
      </c>
      <c r="I18" s="141">
        <f>'C завтраками| Bed and breakfast'!I18*0.9</f>
        <v>12510</v>
      </c>
      <c r="J18" s="141">
        <f>'C завтраками| Bed and breakfast'!J18*0.9</f>
        <v>12510</v>
      </c>
      <c r="K18" s="141">
        <f>'C завтраками| Bed and breakfast'!K18*0.9</f>
        <v>13950</v>
      </c>
      <c r="L18" s="141">
        <f>'C завтраками| Bed and breakfast'!L18*0.9</f>
        <v>13770</v>
      </c>
      <c r="M18" s="141">
        <f>'C завтраками| Bed and breakfast'!M18*0.9</f>
        <v>11790</v>
      </c>
      <c r="N18" s="141">
        <f>'C завтраками| Bed and breakfast'!N18*0.9</f>
        <v>12510</v>
      </c>
      <c r="O18" s="141">
        <f>'C завтраками| Bed and breakfast'!O18*0.9</f>
        <v>12510</v>
      </c>
      <c r="P18" s="141">
        <f>'C завтраками| Bed and breakfast'!P18*0.9</f>
        <v>12510</v>
      </c>
      <c r="Q18" s="141">
        <f>'C завтраками| Bed and breakfast'!Q18*0.9</f>
        <v>12510</v>
      </c>
      <c r="R18" s="141">
        <f>'C завтраками| Bed and breakfast'!R18*0.9</f>
        <v>12510</v>
      </c>
      <c r="S18" s="141">
        <f>'C завтраками| Bed and breakfast'!S18*0.9</f>
        <v>12510</v>
      </c>
      <c r="T18" s="141">
        <f>'C завтраками| Bed and breakfast'!T18*0.9</f>
        <v>12510</v>
      </c>
      <c r="U18" s="141">
        <f>'C завтраками| Bed and breakfast'!U18*0.9</f>
        <v>12510</v>
      </c>
      <c r="V18" s="141">
        <f>'C завтраками| Bed and breakfast'!V18*0.9</f>
        <v>12510</v>
      </c>
      <c r="W18" s="141">
        <f>'C завтраками| Bed and breakfast'!W18*0.9</f>
        <v>11610</v>
      </c>
      <c r="X18" s="141">
        <f>'C завтраками| Bed and breakfast'!X18*0.9</f>
        <v>11610</v>
      </c>
      <c r="Y18" s="141">
        <f>'C завтраками| Bed and breakfast'!Y18*0.9</f>
        <v>12510</v>
      </c>
      <c r="Z18" s="141">
        <f>'C завтраками| Bed and breakfast'!Z18*0.9</f>
        <v>11610</v>
      </c>
      <c r="AA18" s="141">
        <f>'C завтраками| Bed and breakfast'!AA18*0.9</f>
        <v>11610</v>
      </c>
      <c r="AB18" s="141">
        <f>'C завтраками| Bed and breakfast'!AB18*0.9</f>
        <v>13410</v>
      </c>
      <c r="AC18" s="141">
        <f>'C завтраками| Bed and breakfast'!AC18*0.9</f>
        <v>11610</v>
      </c>
      <c r="AD18" s="141">
        <f>'C завтраками| Bed and breakfast'!AD18*0.9</f>
        <v>11610</v>
      </c>
      <c r="AE18" s="141">
        <f>'C завтраками| Bed and breakfast'!AE18*0.9</f>
        <v>11610</v>
      </c>
      <c r="AF18" s="141">
        <f>'C завтраками| Bed and breakfast'!AF18*0.9</f>
        <v>11790</v>
      </c>
      <c r="AG18" s="141">
        <f>'C завтраками| Bed and breakfast'!AG18*0.9</f>
        <v>11610</v>
      </c>
      <c r="AH18" s="141">
        <f>'C завтраками| Bed and breakfast'!AH18*0.9</f>
        <v>11790</v>
      </c>
      <c r="AI18" s="141">
        <f>'C завтраками| Bed and breakfast'!AI18*0.9</f>
        <v>11610</v>
      </c>
      <c r="AJ18" s="141">
        <f>'C завтраками| Bed and breakfast'!AJ18*0.9</f>
        <v>11790</v>
      </c>
      <c r="AK18" s="141">
        <f>'C завтраками| Bed and breakfast'!AK18*0.9</f>
        <v>11610</v>
      </c>
      <c r="AL18" s="141">
        <f>'C завтраками| Bed and breakfast'!AL18*0.9</f>
        <v>11610</v>
      </c>
      <c r="AM18" s="141">
        <f>'C завтраками| Bed and breakfast'!AM18*0.9</f>
        <v>11250</v>
      </c>
      <c r="AN18" s="141">
        <f>'C завтраками| Bed and breakfast'!AN18*0.9</f>
        <v>10170</v>
      </c>
      <c r="AO18" s="141">
        <f>'C завтраками| Bed and breakfast'!AO18*0.9</f>
        <v>10350</v>
      </c>
      <c r="AP18" s="141">
        <f>'C завтраками| Bed and breakfast'!AP18*0.9</f>
        <v>10170</v>
      </c>
      <c r="AQ18" s="141">
        <f>'C завтраками| Bed and breakfast'!AQ18*0.9</f>
        <v>10350</v>
      </c>
      <c r="AR18" s="141">
        <f>'C завтраками| Bed and breakfast'!AR18*0.9</f>
        <v>10170</v>
      </c>
      <c r="AS18" s="141">
        <f>'C завтраками| Bed and breakfast'!AS18*0.9</f>
        <v>10350</v>
      </c>
      <c r="AT18" s="141">
        <f>'C завтраками| Bed and breakfast'!AT18*0.9</f>
        <v>10170</v>
      </c>
      <c r="AU18" s="141">
        <f>'C завтраками| Bed and breakfast'!AU18*0.9</f>
        <v>10350</v>
      </c>
      <c r="AV18" s="141">
        <f>'C завтраками| Bed and breakfast'!AV18*0.9</f>
        <v>10170</v>
      </c>
      <c r="AW18" s="141">
        <f>'C завтраками| Bed and breakfast'!AW18*0.9</f>
        <v>10170</v>
      </c>
      <c r="AX18" s="141">
        <f>'C завтраками| Bed and breakfast'!AX18*0.9</f>
        <v>10350</v>
      </c>
      <c r="AY18" s="141">
        <f>'C завтраками| Bed and breakfast'!AY18*0.9</f>
        <v>11610</v>
      </c>
      <c r="AZ18" s="141">
        <f>'C завтраками| Bed and breakfast'!AZ18*0.9</f>
        <v>11790</v>
      </c>
      <c r="BA18" s="141">
        <f>'C завтраками| Bed and breakfast'!BA18*0.9</f>
        <v>11610</v>
      </c>
    </row>
    <row r="19" spans="1:53"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row>
    <row r="20" spans="1:53" ht="11.45" customHeight="1" x14ac:dyDescent="0.2">
      <c r="A20" s="3">
        <v>1</v>
      </c>
      <c r="B20" s="141">
        <f>'C завтраками| Bed and breakfast'!B20*0.9</f>
        <v>16650</v>
      </c>
      <c r="C20" s="141">
        <f>'C завтраками| Bed and breakfast'!C20*0.9</f>
        <v>12240</v>
      </c>
      <c r="D20" s="141">
        <f>'C завтраками| Bed and breakfast'!D20*0.9</f>
        <v>12240</v>
      </c>
      <c r="E20" s="141">
        <f>'C завтраками| Bed and breakfast'!E20*0.9</f>
        <v>11880</v>
      </c>
      <c r="F20" s="141">
        <f>'C завтраками| Bed and breakfast'!F20*0.9</f>
        <v>12600</v>
      </c>
      <c r="G20" s="141">
        <f>'C завтраками| Bed and breakfast'!G20*0.9</f>
        <v>12600</v>
      </c>
      <c r="H20" s="141">
        <f>'C завтраками| Bed and breakfast'!H20*0.9</f>
        <v>12600</v>
      </c>
      <c r="I20" s="141">
        <f>'C завтраками| Bed and breakfast'!I20*0.9</f>
        <v>12600</v>
      </c>
      <c r="J20" s="141">
        <f>'C завтраками| Bed and breakfast'!J20*0.9</f>
        <v>12600</v>
      </c>
      <c r="K20" s="141">
        <f>'C завтраками| Bed and breakfast'!K20*0.9</f>
        <v>14040</v>
      </c>
      <c r="L20" s="141">
        <f>'C завтраками| Bed and breakfast'!L20*0.9</f>
        <v>13860</v>
      </c>
      <c r="M20" s="141">
        <f>'C завтраками| Bed and breakfast'!M20*0.9</f>
        <v>11880</v>
      </c>
      <c r="N20" s="141">
        <f>'C завтраками| Bed and breakfast'!N20*0.9</f>
        <v>12600</v>
      </c>
      <c r="O20" s="141">
        <f>'C завтраками| Bed and breakfast'!O20*0.9</f>
        <v>12600</v>
      </c>
      <c r="P20" s="141">
        <f>'C завтраками| Bed and breakfast'!P20*0.9</f>
        <v>12600</v>
      </c>
      <c r="Q20" s="141">
        <f>'C завтраками| Bed and breakfast'!Q20*0.9</f>
        <v>12600</v>
      </c>
      <c r="R20" s="141">
        <f>'C завтраками| Bed and breakfast'!R20*0.9</f>
        <v>12600</v>
      </c>
      <c r="S20" s="141">
        <f>'C завтраками| Bed and breakfast'!S20*0.9</f>
        <v>12600</v>
      </c>
      <c r="T20" s="141">
        <f>'C завтраками| Bed and breakfast'!T20*0.9</f>
        <v>12600</v>
      </c>
      <c r="U20" s="141">
        <f>'C завтраками| Bed and breakfast'!U20*0.9</f>
        <v>12600</v>
      </c>
      <c r="V20" s="141">
        <f>'C завтраками| Bed and breakfast'!V20*0.9</f>
        <v>12600</v>
      </c>
      <c r="W20" s="141">
        <f>'C завтраками| Bed and breakfast'!W20*0.9</f>
        <v>11700</v>
      </c>
      <c r="X20" s="141">
        <f>'C завтраками| Bed and breakfast'!X20*0.9</f>
        <v>11700</v>
      </c>
      <c r="Y20" s="141">
        <f>'C завтраками| Bed and breakfast'!Y20*0.9</f>
        <v>12600</v>
      </c>
      <c r="Z20" s="141">
        <f>'C завтраками| Bed and breakfast'!Z20*0.9</f>
        <v>11700</v>
      </c>
      <c r="AA20" s="141">
        <f>'C завтраками| Bed and breakfast'!AA20*0.9</f>
        <v>11700</v>
      </c>
      <c r="AB20" s="141">
        <f>'C завтраками| Bed and breakfast'!AB20*0.9</f>
        <v>13500</v>
      </c>
      <c r="AC20" s="141">
        <f>'C завтраками| Bed and breakfast'!AC20*0.9</f>
        <v>11700</v>
      </c>
      <c r="AD20" s="141">
        <f>'C завтраками| Bed and breakfast'!AD20*0.9</f>
        <v>11700</v>
      </c>
      <c r="AE20" s="141">
        <f>'C завтраками| Bed and breakfast'!AE20*0.9</f>
        <v>11700</v>
      </c>
      <c r="AF20" s="141">
        <f>'C завтраками| Bed and breakfast'!AF20*0.9</f>
        <v>11880</v>
      </c>
      <c r="AG20" s="141">
        <f>'C завтраками| Bed and breakfast'!AG20*0.9</f>
        <v>11700</v>
      </c>
      <c r="AH20" s="141">
        <f>'C завтраками| Bed and breakfast'!AH20*0.9</f>
        <v>11880</v>
      </c>
      <c r="AI20" s="141">
        <f>'C завтраками| Bed and breakfast'!AI20*0.9</f>
        <v>11700</v>
      </c>
      <c r="AJ20" s="141">
        <f>'C завтраками| Bed and breakfast'!AJ20*0.9</f>
        <v>11880</v>
      </c>
      <c r="AK20" s="141">
        <f>'C завтраками| Bed and breakfast'!AK20*0.9</f>
        <v>11700</v>
      </c>
      <c r="AL20" s="141">
        <f>'C завтраками| Bed and breakfast'!AL20*0.9</f>
        <v>11700</v>
      </c>
      <c r="AM20" s="141">
        <f>'C завтраками| Bed and breakfast'!AM20*0.9</f>
        <v>11340</v>
      </c>
      <c r="AN20" s="141">
        <f>'C завтраками| Bed and breakfast'!AN20*0.9</f>
        <v>10260</v>
      </c>
      <c r="AO20" s="141">
        <f>'C завтраками| Bed and breakfast'!AO20*0.9</f>
        <v>10440</v>
      </c>
      <c r="AP20" s="141">
        <f>'C завтраками| Bed and breakfast'!AP20*0.9</f>
        <v>10260</v>
      </c>
      <c r="AQ20" s="141">
        <f>'C завтраками| Bed and breakfast'!AQ20*0.9</f>
        <v>10440</v>
      </c>
      <c r="AR20" s="141">
        <f>'C завтраками| Bed and breakfast'!AR20*0.9</f>
        <v>10260</v>
      </c>
      <c r="AS20" s="141">
        <f>'C завтраками| Bed and breakfast'!AS20*0.9</f>
        <v>10440</v>
      </c>
      <c r="AT20" s="141">
        <f>'C завтраками| Bed and breakfast'!AT20*0.9</f>
        <v>10260</v>
      </c>
      <c r="AU20" s="141">
        <f>'C завтраками| Bed and breakfast'!AU20*0.9</f>
        <v>10440</v>
      </c>
      <c r="AV20" s="141">
        <f>'C завтраками| Bed and breakfast'!AV20*0.9</f>
        <v>10260</v>
      </c>
      <c r="AW20" s="141">
        <f>'C завтраками| Bed and breakfast'!AW20*0.9</f>
        <v>10260</v>
      </c>
      <c r="AX20" s="141">
        <f>'C завтраками| Bed and breakfast'!AX20*0.9</f>
        <v>10440</v>
      </c>
      <c r="AY20" s="141">
        <f>'C завтраками| Bed and breakfast'!AY20*0.9</f>
        <v>11700</v>
      </c>
      <c r="AZ20" s="141">
        <f>'C завтраками| Bed and breakfast'!AZ20*0.9</f>
        <v>11880</v>
      </c>
      <c r="BA20" s="141">
        <f>'C завтраками| Bed and breakfast'!BA20*0.9</f>
        <v>11700</v>
      </c>
    </row>
    <row r="21" spans="1:53" ht="11.45" customHeight="1" x14ac:dyDescent="0.2">
      <c r="A21" s="3">
        <v>2</v>
      </c>
      <c r="B21" s="141">
        <f>'C завтраками| Bed and breakfast'!B21*0.9</f>
        <v>17910</v>
      </c>
      <c r="C21" s="141">
        <f>'C завтраками| Bed and breakfast'!C21*0.9</f>
        <v>13500</v>
      </c>
      <c r="D21" s="141">
        <f>'C завтраками| Bed and breakfast'!D21*0.9</f>
        <v>13500</v>
      </c>
      <c r="E21" s="141">
        <f>'C завтраками| Bed and breakfast'!E21*0.9</f>
        <v>13140</v>
      </c>
      <c r="F21" s="141">
        <f>'C завтраками| Bed and breakfast'!F21*0.9</f>
        <v>13860</v>
      </c>
      <c r="G21" s="141">
        <f>'C завтраками| Bed and breakfast'!G21*0.9</f>
        <v>13860</v>
      </c>
      <c r="H21" s="141">
        <f>'C завтраками| Bed and breakfast'!H21*0.9</f>
        <v>13860</v>
      </c>
      <c r="I21" s="141">
        <f>'C завтраками| Bed and breakfast'!I21*0.9</f>
        <v>13860</v>
      </c>
      <c r="J21" s="141">
        <f>'C завтраками| Bed and breakfast'!J21*0.9</f>
        <v>13860</v>
      </c>
      <c r="K21" s="141">
        <f>'C завтраками| Bed and breakfast'!K21*0.9</f>
        <v>15300</v>
      </c>
      <c r="L21" s="141">
        <f>'C завтраками| Bed and breakfast'!L21*0.9</f>
        <v>15120</v>
      </c>
      <c r="M21" s="141">
        <f>'C завтраками| Bed and breakfast'!M21*0.9</f>
        <v>13140</v>
      </c>
      <c r="N21" s="141">
        <f>'C завтраками| Bed and breakfast'!N21*0.9</f>
        <v>13860</v>
      </c>
      <c r="O21" s="141">
        <f>'C завтраками| Bed and breakfast'!O21*0.9</f>
        <v>13860</v>
      </c>
      <c r="P21" s="141">
        <f>'C завтраками| Bed and breakfast'!P21*0.9</f>
        <v>13860</v>
      </c>
      <c r="Q21" s="141">
        <f>'C завтраками| Bed and breakfast'!Q21*0.9</f>
        <v>13860</v>
      </c>
      <c r="R21" s="141">
        <f>'C завтраками| Bed and breakfast'!R21*0.9</f>
        <v>13860</v>
      </c>
      <c r="S21" s="141">
        <f>'C завтраками| Bed and breakfast'!S21*0.9</f>
        <v>13860</v>
      </c>
      <c r="T21" s="141">
        <f>'C завтраками| Bed and breakfast'!T21*0.9</f>
        <v>13860</v>
      </c>
      <c r="U21" s="141">
        <f>'C завтраками| Bed and breakfast'!U21*0.9</f>
        <v>13860</v>
      </c>
      <c r="V21" s="141">
        <f>'C завтраками| Bed and breakfast'!V21*0.9</f>
        <v>13860</v>
      </c>
      <c r="W21" s="141">
        <f>'C завтраками| Bed and breakfast'!W21*0.9</f>
        <v>12960</v>
      </c>
      <c r="X21" s="141">
        <f>'C завтраками| Bed and breakfast'!X21*0.9</f>
        <v>12960</v>
      </c>
      <c r="Y21" s="141">
        <f>'C завтраками| Bed and breakfast'!Y21*0.9</f>
        <v>13860</v>
      </c>
      <c r="Z21" s="141">
        <f>'C завтраками| Bed and breakfast'!Z21*0.9</f>
        <v>12960</v>
      </c>
      <c r="AA21" s="141">
        <f>'C завтраками| Bed and breakfast'!AA21*0.9</f>
        <v>12960</v>
      </c>
      <c r="AB21" s="141">
        <f>'C завтраками| Bed and breakfast'!AB21*0.9</f>
        <v>14760</v>
      </c>
      <c r="AC21" s="141">
        <f>'C завтраками| Bed and breakfast'!AC21*0.9</f>
        <v>12960</v>
      </c>
      <c r="AD21" s="141">
        <f>'C завтраками| Bed and breakfast'!AD21*0.9</f>
        <v>12960</v>
      </c>
      <c r="AE21" s="141">
        <f>'C завтраками| Bed and breakfast'!AE21*0.9</f>
        <v>12960</v>
      </c>
      <c r="AF21" s="141">
        <f>'C завтраками| Bed and breakfast'!AF21*0.9</f>
        <v>13140</v>
      </c>
      <c r="AG21" s="141">
        <f>'C завтраками| Bed and breakfast'!AG21*0.9</f>
        <v>12960</v>
      </c>
      <c r="AH21" s="141">
        <f>'C завтраками| Bed and breakfast'!AH21*0.9</f>
        <v>13140</v>
      </c>
      <c r="AI21" s="141">
        <f>'C завтраками| Bed and breakfast'!AI21*0.9</f>
        <v>12960</v>
      </c>
      <c r="AJ21" s="141">
        <f>'C завтраками| Bed and breakfast'!AJ21*0.9</f>
        <v>13140</v>
      </c>
      <c r="AK21" s="141">
        <f>'C завтраками| Bed and breakfast'!AK21*0.9</f>
        <v>12960</v>
      </c>
      <c r="AL21" s="141">
        <f>'C завтраками| Bed and breakfast'!AL21*0.9</f>
        <v>12960</v>
      </c>
      <c r="AM21" s="141">
        <f>'C завтраками| Bed and breakfast'!AM21*0.9</f>
        <v>12600</v>
      </c>
      <c r="AN21" s="141">
        <f>'C завтраками| Bed and breakfast'!AN21*0.9</f>
        <v>11520</v>
      </c>
      <c r="AO21" s="141">
        <f>'C завтраками| Bed and breakfast'!AO21*0.9</f>
        <v>11700</v>
      </c>
      <c r="AP21" s="141">
        <f>'C завтраками| Bed and breakfast'!AP21*0.9</f>
        <v>11520</v>
      </c>
      <c r="AQ21" s="141">
        <f>'C завтраками| Bed and breakfast'!AQ21*0.9</f>
        <v>11700</v>
      </c>
      <c r="AR21" s="141">
        <f>'C завтраками| Bed and breakfast'!AR21*0.9</f>
        <v>11520</v>
      </c>
      <c r="AS21" s="141">
        <f>'C завтраками| Bed and breakfast'!AS21*0.9</f>
        <v>11700</v>
      </c>
      <c r="AT21" s="141">
        <f>'C завтраками| Bed and breakfast'!AT21*0.9</f>
        <v>11520</v>
      </c>
      <c r="AU21" s="141">
        <f>'C завтраками| Bed and breakfast'!AU21*0.9</f>
        <v>11700</v>
      </c>
      <c r="AV21" s="141">
        <f>'C завтраками| Bed and breakfast'!AV21*0.9</f>
        <v>11520</v>
      </c>
      <c r="AW21" s="141">
        <f>'C завтраками| Bed and breakfast'!AW21*0.9</f>
        <v>11520</v>
      </c>
      <c r="AX21" s="141">
        <f>'C завтраками| Bed and breakfast'!AX21*0.9</f>
        <v>11700</v>
      </c>
      <c r="AY21" s="141">
        <f>'C завтраками| Bed and breakfast'!AY21*0.9</f>
        <v>12960</v>
      </c>
      <c r="AZ21" s="141">
        <f>'C завтраками| Bed and breakfast'!AZ21*0.9</f>
        <v>13140</v>
      </c>
      <c r="BA21" s="141">
        <f>'C завтраками| Bed and breakfast'!BA21*0.9</f>
        <v>12960</v>
      </c>
    </row>
    <row r="22" spans="1:53"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row>
    <row r="23" spans="1:53" ht="18.600000000000001"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3" ht="18.600000000000001" customHeight="1" x14ac:dyDescent="0.2">
      <c r="A24" s="8" t="s">
        <v>0</v>
      </c>
      <c r="B24" s="129">
        <f t="shared" ref="B24" si="0">B5</f>
        <v>45847</v>
      </c>
      <c r="C24" s="129">
        <f t="shared" ref="C24:BA24" si="1">C5</f>
        <v>45849</v>
      </c>
      <c r="D24" s="129">
        <f t="shared" si="1"/>
        <v>45851</v>
      </c>
      <c r="E24" s="129">
        <f t="shared" si="1"/>
        <v>45852</v>
      </c>
      <c r="F24" s="129">
        <f t="shared" si="1"/>
        <v>45854</v>
      </c>
      <c r="G24" s="129">
        <f t="shared" si="1"/>
        <v>45856</v>
      </c>
      <c r="H24" s="129">
        <f t="shared" si="1"/>
        <v>45858</v>
      </c>
      <c r="I24" s="129">
        <f t="shared" si="1"/>
        <v>45860</v>
      </c>
      <c r="J24" s="129">
        <f t="shared" si="1"/>
        <v>45862</v>
      </c>
      <c r="K24" s="129">
        <f t="shared" si="1"/>
        <v>45863</v>
      </c>
      <c r="L24" s="129">
        <f t="shared" si="1"/>
        <v>45865</v>
      </c>
      <c r="M24" s="129">
        <f t="shared" si="1"/>
        <v>45867</v>
      </c>
      <c r="N24" s="129">
        <f t="shared" si="1"/>
        <v>45870</v>
      </c>
      <c r="O24" s="129">
        <f t="shared" si="1"/>
        <v>45872</v>
      </c>
      <c r="P24" s="129">
        <f t="shared" si="1"/>
        <v>45877</v>
      </c>
      <c r="Q24" s="129">
        <f t="shared" si="1"/>
        <v>45879</v>
      </c>
      <c r="R24" s="129">
        <f t="shared" si="1"/>
        <v>45882</v>
      </c>
      <c r="S24" s="129">
        <f t="shared" si="1"/>
        <v>45884</v>
      </c>
      <c r="T24" s="129">
        <f t="shared" si="1"/>
        <v>45886</v>
      </c>
      <c r="U24" s="129">
        <f t="shared" si="1"/>
        <v>45890</v>
      </c>
      <c r="V24" s="129">
        <f t="shared" si="1"/>
        <v>45891</v>
      </c>
      <c r="W24" s="129">
        <f t="shared" si="1"/>
        <v>45893</v>
      </c>
      <c r="X24" s="129">
        <f t="shared" si="1"/>
        <v>45901</v>
      </c>
      <c r="Y24" s="129">
        <f t="shared" si="1"/>
        <v>45905</v>
      </c>
      <c r="Z24" s="129">
        <f t="shared" si="1"/>
        <v>45907</v>
      </c>
      <c r="AA24" s="129">
        <f t="shared" si="1"/>
        <v>45909</v>
      </c>
      <c r="AB24" s="46">
        <f t="shared" si="1"/>
        <v>45913</v>
      </c>
      <c r="AC24" s="46">
        <f t="shared" si="1"/>
        <v>45926</v>
      </c>
      <c r="AD24" s="129">
        <f t="shared" si="1"/>
        <v>45928</v>
      </c>
      <c r="AE24" s="129">
        <f t="shared" si="1"/>
        <v>45931</v>
      </c>
      <c r="AF24" s="129">
        <f t="shared" si="1"/>
        <v>45933</v>
      </c>
      <c r="AG24" s="129">
        <f t="shared" si="1"/>
        <v>45935</v>
      </c>
      <c r="AH24" s="129">
        <f t="shared" si="1"/>
        <v>45940</v>
      </c>
      <c r="AI24" s="129">
        <f t="shared" si="1"/>
        <v>45942</v>
      </c>
      <c r="AJ24" s="129">
        <f t="shared" si="1"/>
        <v>45947</v>
      </c>
      <c r="AK24" s="129">
        <f t="shared" si="1"/>
        <v>45949</v>
      </c>
      <c r="AL24" s="129">
        <f t="shared" si="1"/>
        <v>45962</v>
      </c>
      <c r="AM24" s="129">
        <f t="shared" si="1"/>
        <v>45965</v>
      </c>
      <c r="AN24" s="129">
        <f t="shared" si="1"/>
        <v>45966</v>
      </c>
      <c r="AO24" s="129">
        <f t="shared" si="1"/>
        <v>45968</v>
      </c>
      <c r="AP24" s="129">
        <f t="shared" si="1"/>
        <v>45970</v>
      </c>
      <c r="AQ24" s="129">
        <f t="shared" si="1"/>
        <v>45975</v>
      </c>
      <c r="AR24" s="129">
        <f t="shared" si="1"/>
        <v>45977</v>
      </c>
      <c r="AS24" s="129">
        <f t="shared" si="1"/>
        <v>45982</v>
      </c>
      <c r="AT24" s="129">
        <f t="shared" si="1"/>
        <v>45984</v>
      </c>
      <c r="AU24" s="129">
        <f t="shared" si="1"/>
        <v>45989</v>
      </c>
      <c r="AV24" s="129">
        <f t="shared" si="1"/>
        <v>45991</v>
      </c>
      <c r="AW24" s="129">
        <f t="shared" si="1"/>
        <v>45992</v>
      </c>
      <c r="AX24" s="129">
        <f t="shared" si="1"/>
        <v>45996</v>
      </c>
      <c r="AY24" s="129">
        <f t="shared" si="1"/>
        <v>46003</v>
      </c>
      <c r="AZ24" s="129">
        <f t="shared" si="1"/>
        <v>46010</v>
      </c>
      <c r="BA24" s="129">
        <f t="shared" si="1"/>
        <v>46012</v>
      </c>
    </row>
    <row r="25" spans="1:53" ht="18" customHeight="1" x14ac:dyDescent="0.2">
      <c r="A25" s="37"/>
      <c r="B25" s="129">
        <f t="shared" ref="B25" si="2">B6</f>
        <v>45848</v>
      </c>
      <c r="C25" s="129">
        <f t="shared" ref="C25:BA25" si="3">C6</f>
        <v>45850</v>
      </c>
      <c r="D25" s="129">
        <f t="shared" si="3"/>
        <v>45851</v>
      </c>
      <c r="E25" s="129">
        <f t="shared" si="3"/>
        <v>45853</v>
      </c>
      <c r="F25" s="129">
        <f t="shared" si="3"/>
        <v>45855</v>
      </c>
      <c r="G25" s="129">
        <f t="shared" si="3"/>
        <v>45857</v>
      </c>
      <c r="H25" s="129">
        <f t="shared" si="3"/>
        <v>45859</v>
      </c>
      <c r="I25" s="129">
        <f t="shared" si="3"/>
        <v>45861</v>
      </c>
      <c r="J25" s="129">
        <f t="shared" si="3"/>
        <v>45862</v>
      </c>
      <c r="K25" s="129">
        <f t="shared" si="3"/>
        <v>45864</v>
      </c>
      <c r="L25" s="129">
        <f t="shared" si="3"/>
        <v>45866</v>
      </c>
      <c r="M25" s="129">
        <f t="shared" si="3"/>
        <v>45869</v>
      </c>
      <c r="N25" s="129">
        <f t="shared" si="3"/>
        <v>45871</v>
      </c>
      <c r="O25" s="129">
        <f t="shared" si="3"/>
        <v>45876</v>
      </c>
      <c r="P25" s="129">
        <f t="shared" si="3"/>
        <v>45878</v>
      </c>
      <c r="Q25" s="129">
        <f t="shared" si="3"/>
        <v>45881</v>
      </c>
      <c r="R25" s="129">
        <f t="shared" si="3"/>
        <v>45883</v>
      </c>
      <c r="S25" s="129">
        <f t="shared" si="3"/>
        <v>45885</v>
      </c>
      <c r="T25" s="129">
        <f t="shared" si="3"/>
        <v>45889</v>
      </c>
      <c r="U25" s="129">
        <f t="shared" si="3"/>
        <v>45890</v>
      </c>
      <c r="V25" s="129">
        <f t="shared" si="3"/>
        <v>45892</v>
      </c>
      <c r="W25" s="129">
        <f t="shared" si="3"/>
        <v>45900</v>
      </c>
      <c r="X25" s="129">
        <f t="shared" si="3"/>
        <v>45904</v>
      </c>
      <c r="Y25" s="129">
        <f t="shared" si="3"/>
        <v>45906</v>
      </c>
      <c r="Z25" s="129">
        <f t="shared" si="3"/>
        <v>45908</v>
      </c>
      <c r="AA25" s="129">
        <f t="shared" si="3"/>
        <v>45912</v>
      </c>
      <c r="AB25" s="46">
        <f t="shared" si="3"/>
        <v>45925</v>
      </c>
      <c r="AC25" s="46">
        <f t="shared" si="3"/>
        <v>45927</v>
      </c>
      <c r="AD25" s="129">
        <f t="shared" si="3"/>
        <v>45930</v>
      </c>
      <c r="AE25" s="129">
        <f t="shared" si="3"/>
        <v>45932</v>
      </c>
      <c r="AF25" s="129">
        <f t="shared" si="3"/>
        <v>45934</v>
      </c>
      <c r="AG25" s="129">
        <f t="shared" si="3"/>
        <v>45939</v>
      </c>
      <c r="AH25" s="129">
        <f t="shared" si="3"/>
        <v>45941</v>
      </c>
      <c r="AI25" s="129">
        <f t="shared" si="3"/>
        <v>45946</v>
      </c>
      <c r="AJ25" s="129">
        <f t="shared" si="3"/>
        <v>45948</v>
      </c>
      <c r="AK25" s="129">
        <f t="shared" si="3"/>
        <v>45961</v>
      </c>
      <c r="AL25" s="129">
        <f t="shared" si="3"/>
        <v>45964</v>
      </c>
      <c r="AM25" s="129">
        <f t="shared" si="3"/>
        <v>45965</v>
      </c>
      <c r="AN25" s="129">
        <f t="shared" si="3"/>
        <v>45967</v>
      </c>
      <c r="AO25" s="129">
        <f t="shared" si="3"/>
        <v>45969</v>
      </c>
      <c r="AP25" s="129">
        <f t="shared" si="3"/>
        <v>45974</v>
      </c>
      <c r="AQ25" s="129">
        <f t="shared" si="3"/>
        <v>45976</v>
      </c>
      <c r="AR25" s="129">
        <f t="shared" si="3"/>
        <v>45981</v>
      </c>
      <c r="AS25" s="129">
        <f t="shared" si="3"/>
        <v>45983</v>
      </c>
      <c r="AT25" s="129">
        <f t="shared" si="3"/>
        <v>45988</v>
      </c>
      <c r="AU25" s="129">
        <f t="shared" si="3"/>
        <v>45990</v>
      </c>
      <c r="AV25" s="129">
        <f t="shared" si="3"/>
        <v>45991</v>
      </c>
      <c r="AW25" s="129">
        <f t="shared" si="3"/>
        <v>45995</v>
      </c>
      <c r="AX25" s="129">
        <f t="shared" si="3"/>
        <v>46002</v>
      </c>
      <c r="AY25" s="129">
        <f t="shared" si="3"/>
        <v>46009</v>
      </c>
      <c r="AZ25" s="129">
        <f t="shared" si="3"/>
        <v>46011</v>
      </c>
      <c r="BA25" s="129">
        <f t="shared" si="3"/>
        <v>46016</v>
      </c>
    </row>
    <row r="26" spans="1:53" ht="11.45" customHeight="1" x14ac:dyDescent="0.2">
      <c r="A26" s="184" t="s">
        <v>11</v>
      </c>
    </row>
    <row r="27" spans="1:53" ht="11.45" customHeight="1" x14ac:dyDescent="0.2">
      <c r="A27" s="3">
        <v>1</v>
      </c>
      <c r="B27" s="141">
        <f t="shared" ref="B27" si="4">ROUND(B8*0.9,)</f>
        <v>9234</v>
      </c>
      <c r="C27" s="141">
        <f t="shared" ref="C27:BA27" si="5">ROUND(C8*0.9,)</f>
        <v>6156</v>
      </c>
      <c r="D27" s="141">
        <f t="shared" si="5"/>
        <v>6156</v>
      </c>
      <c r="E27" s="141">
        <f t="shared" si="5"/>
        <v>5832</v>
      </c>
      <c r="F27" s="141">
        <f t="shared" si="5"/>
        <v>6480</v>
      </c>
      <c r="G27" s="141">
        <f t="shared" si="5"/>
        <v>6480</v>
      </c>
      <c r="H27" s="141">
        <f t="shared" si="5"/>
        <v>6480</v>
      </c>
      <c r="I27" s="141">
        <f t="shared" si="5"/>
        <v>6480</v>
      </c>
      <c r="J27" s="141">
        <f t="shared" si="5"/>
        <v>6480</v>
      </c>
      <c r="K27" s="141">
        <f t="shared" si="5"/>
        <v>7776</v>
      </c>
      <c r="L27" s="141">
        <f t="shared" si="5"/>
        <v>7614</v>
      </c>
      <c r="M27" s="141">
        <f t="shared" si="5"/>
        <v>5832</v>
      </c>
      <c r="N27" s="141">
        <f t="shared" si="5"/>
        <v>6480</v>
      </c>
      <c r="O27" s="141">
        <f t="shared" si="5"/>
        <v>6480</v>
      </c>
      <c r="P27" s="141">
        <f t="shared" si="5"/>
        <v>6480</v>
      </c>
      <c r="Q27" s="141">
        <f t="shared" si="5"/>
        <v>6480</v>
      </c>
      <c r="R27" s="141">
        <f t="shared" si="5"/>
        <v>6480</v>
      </c>
      <c r="S27" s="141">
        <f t="shared" si="5"/>
        <v>6480</v>
      </c>
      <c r="T27" s="141">
        <f t="shared" si="5"/>
        <v>6480</v>
      </c>
      <c r="U27" s="141">
        <f t="shared" si="5"/>
        <v>6480</v>
      </c>
      <c r="V27" s="141">
        <f t="shared" si="5"/>
        <v>6480</v>
      </c>
      <c r="W27" s="141">
        <f t="shared" si="5"/>
        <v>5670</v>
      </c>
      <c r="X27" s="141">
        <f t="shared" si="5"/>
        <v>5670</v>
      </c>
      <c r="Y27" s="141">
        <f t="shared" si="5"/>
        <v>6480</v>
      </c>
      <c r="Z27" s="141">
        <f t="shared" si="5"/>
        <v>5670</v>
      </c>
      <c r="AA27" s="141">
        <f t="shared" si="5"/>
        <v>5670</v>
      </c>
      <c r="AB27" s="141">
        <f t="shared" si="5"/>
        <v>7290</v>
      </c>
      <c r="AC27" s="141">
        <f t="shared" si="5"/>
        <v>5670</v>
      </c>
      <c r="AD27" s="141">
        <f t="shared" si="5"/>
        <v>5670</v>
      </c>
      <c r="AE27" s="141">
        <f t="shared" si="5"/>
        <v>5670</v>
      </c>
      <c r="AF27" s="141">
        <f t="shared" si="5"/>
        <v>5832</v>
      </c>
      <c r="AG27" s="141">
        <f t="shared" si="5"/>
        <v>5670</v>
      </c>
      <c r="AH27" s="141">
        <f t="shared" si="5"/>
        <v>5832</v>
      </c>
      <c r="AI27" s="141">
        <f t="shared" si="5"/>
        <v>5670</v>
      </c>
      <c r="AJ27" s="141">
        <f t="shared" si="5"/>
        <v>5832</v>
      </c>
      <c r="AK27" s="141">
        <f t="shared" si="5"/>
        <v>5670</v>
      </c>
      <c r="AL27" s="141">
        <f t="shared" si="5"/>
        <v>5670</v>
      </c>
      <c r="AM27" s="141">
        <f t="shared" si="5"/>
        <v>5346</v>
      </c>
      <c r="AN27" s="141">
        <f t="shared" si="5"/>
        <v>4374</v>
      </c>
      <c r="AO27" s="141">
        <f t="shared" si="5"/>
        <v>4536</v>
      </c>
      <c r="AP27" s="141">
        <f t="shared" si="5"/>
        <v>4374</v>
      </c>
      <c r="AQ27" s="141">
        <f t="shared" si="5"/>
        <v>4536</v>
      </c>
      <c r="AR27" s="141">
        <f t="shared" si="5"/>
        <v>4374</v>
      </c>
      <c r="AS27" s="141">
        <f t="shared" si="5"/>
        <v>4536</v>
      </c>
      <c r="AT27" s="141">
        <f t="shared" si="5"/>
        <v>4374</v>
      </c>
      <c r="AU27" s="141">
        <f t="shared" si="5"/>
        <v>4536</v>
      </c>
      <c r="AV27" s="141">
        <f t="shared" si="5"/>
        <v>4374</v>
      </c>
      <c r="AW27" s="141">
        <f t="shared" si="5"/>
        <v>4374</v>
      </c>
      <c r="AX27" s="141">
        <f t="shared" si="5"/>
        <v>4536</v>
      </c>
      <c r="AY27" s="141">
        <f t="shared" si="5"/>
        <v>5670</v>
      </c>
      <c r="AZ27" s="141">
        <f t="shared" si="5"/>
        <v>5832</v>
      </c>
      <c r="BA27" s="141">
        <f t="shared" si="5"/>
        <v>5670</v>
      </c>
    </row>
    <row r="28" spans="1:53" ht="11.45" customHeight="1" x14ac:dyDescent="0.2">
      <c r="A28" s="3">
        <v>2</v>
      </c>
      <c r="B28" s="141">
        <f t="shared" ref="B28" si="6">ROUND(B9*0.9,)</f>
        <v>10368</v>
      </c>
      <c r="C28" s="141">
        <f t="shared" ref="C28:BA28" si="7">ROUND(C9*0.9,)</f>
        <v>7290</v>
      </c>
      <c r="D28" s="141">
        <f t="shared" si="7"/>
        <v>7290</v>
      </c>
      <c r="E28" s="141">
        <f t="shared" si="7"/>
        <v>6966</v>
      </c>
      <c r="F28" s="141">
        <f t="shared" si="7"/>
        <v>7614</v>
      </c>
      <c r="G28" s="141">
        <f t="shared" si="7"/>
        <v>7614</v>
      </c>
      <c r="H28" s="141">
        <f t="shared" si="7"/>
        <v>7614</v>
      </c>
      <c r="I28" s="141">
        <f t="shared" si="7"/>
        <v>7614</v>
      </c>
      <c r="J28" s="141">
        <f t="shared" si="7"/>
        <v>7614</v>
      </c>
      <c r="K28" s="141">
        <f t="shared" si="7"/>
        <v>8910</v>
      </c>
      <c r="L28" s="141">
        <f t="shared" si="7"/>
        <v>8748</v>
      </c>
      <c r="M28" s="141">
        <f t="shared" si="7"/>
        <v>6966</v>
      </c>
      <c r="N28" s="141">
        <f t="shared" si="7"/>
        <v>7614</v>
      </c>
      <c r="O28" s="141">
        <f t="shared" si="7"/>
        <v>7614</v>
      </c>
      <c r="P28" s="141">
        <f t="shared" si="7"/>
        <v>7614</v>
      </c>
      <c r="Q28" s="141">
        <f t="shared" si="7"/>
        <v>7614</v>
      </c>
      <c r="R28" s="141">
        <f t="shared" si="7"/>
        <v>7614</v>
      </c>
      <c r="S28" s="141">
        <f t="shared" si="7"/>
        <v>7614</v>
      </c>
      <c r="T28" s="141">
        <f t="shared" si="7"/>
        <v>7614</v>
      </c>
      <c r="U28" s="141">
        <f t="shared" si="7"/>
        <v>7614</v>
      </c>
      <c r="V28" s="141">
        <f t="shared" si="7"/>
        <v>7614</v>
      </c>
      <c r="W28" s="141">
        <f t="shared" si="7"/>
        <v>6804</v>
      </c>
      <c r="X28" s="141">
        <f t="shared" si="7"/>
        <v>6804</v>
      </c>
      <c r="Y28" s="141">
        <f t="shared" si="7"/>
        <v>7614</v>
      </c>
      <c r="Z28" s="141">
        <f t="shared" si="7"/>
        <v>6804</v>
      </c>
      <c r="AA28" s="141">
        <f t="shared" si="7"/>
        <v>6804</v>
      </c>
      <c r="AB28" s="141">
        <f t="shared" si="7"/>
        <v>8424</v>
      </c>
      <c r="AC28" s="141">
        <f t="shared" si="7"/>
        <v>6804</v>
      </c>
      <c r="AD28" s="141">
        <f t="shared" si="7"/>
        <v>6804</v>
      </c>
      <c r="AE28" s="141">
        <f t="shared" si="7"/>
        <v>6804</v>
      </c>
      <c r="AF28" s="141">
        <f t="shared" si="7"/>
        <v>6966</v>
      </c>
      <c r="AG28" s="141">
        <f t="shared" si="7"/>
        <v>6804</v>
      </c>
      <c r="AH28" s="141">
        <f t="shared" si="7"/>
        <v>6966</v>
      </c>
      <c r="AI28" s="141">
        <f t="shared" si="7"/>
        <v>6804</v>
      </c>
      <c r="AJ28" s="141">
        <f t="shared" si="7"/>
        <v>6966</v>
      </c>
      <c r="AK28" s="141">
        <f t="shared" si="7"/>
        <v>6804</v>
      </c>
      <c r="AL28" s="141">
        <f t="shared" si="7"/>
        <v>6804</v>
      </c>
      <c r="AM28" s="141">
        <f t="shared" si="7"/>
        <v>6480</v>
      </c>
      <c r="AN28" s="141">
        <f t="shared" si="7"/>
        <v>5508</v>
      </c>
      <c r="AO28" s="141">
        <f t="shared" si="7"/>
        <v>5670</v>
      </c>
      <c r="AP28" s="141">
        <f t="shared" si="7"/>
        <v>5508</v>
      </c>
      <c r="AQ28" s="141">
        <f t="shared" si="7"/>
        <v>5670</v>
      </c>
      <c r="AR28" s="141">
        <f t="shared" si="7"/>
        <v>5508</v>
      </c>
      <c r="AS28" s="141">
        <f t="shared" si="7"/>
        <v>5670</v>
      </c>
      <c r="AT28" s="141">
        <f t="shared" si="7"/>
        <v>5508</v>
      </c>
      <c r="AU28" s="141">
        <f t="shared" si="7"/>
        <v>5670</v>
      </c>
      <c r="AV28" s="141">
        <f t="shared" si="7"/>
        <v>5508</v>
      </c>
      <c r="AW28" s="141">
        <f t="shared" si="7"/>
        <v>5508</v>
      </c>
      <c r="AX28" s="141">
        <f t="shared" si="7"/>
        <v>5670</v>
      </c>
      <c r="AY28" s="141">
        <f t="shared" si="7"/>
        <v>6804</v>
      </c>
      <c r="AZ28" s="141">
        <f t="shared" si="7"/>
        <v>6966</v>
      </c>
      <c r="BA28" s="141">
        <f t="shared" si="7"/>
        <v>6804</v>
      </c>
    </row>
    <row r="29" spans="1:53"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3">
        <v>1</v>
      </c>
      <c r="B30" s="141">
        <f t="shared" ref="B30" si="8">ROUND(B11*0.9,)</f>
        <v>10449</v>
      </c>
      <c r="C30" s="141">
        <f t="shared" ref="C30:BA30" si="9">ROUND(C11*0.9,)</f>
        <v>7371</v>
      </c>
      <c r="D30" s="141">
        <f t="shared" si="9"/>
        <v>7371</v>
      </c>
      <c r="E30" s="141">
        <f t="shared" si="9"/>
        <v>7047</v>
      </c>
      <c r="F30" s="141">
        <f t="shared" si="9"/>
        <v>7695</v>
      </c>
      <c r="G30" s="141">
        <f t="shared" si="9"/>
        <v>7695</v>
      </c>
      <c r="H30" s="141">
        <f t="shared" si="9"/>
        <v>7695</v>
      </c>
      <c r="I30" s="141">
        <f t="shared" si="9"/>
        <v>7695</v>
      </c>
      <c r="J30" s="141">
        <f t="shared" si="9"/>
        <v>7695</v>
      </c>
      <c r="K30" s="141">
        <f t="shared" si="9"/>
        <v>8991</v>
      </c>
      <c r="L30" s="141">
        <f t="shared" si="9"/>
        <v>8829</v>
      </c>
      <c r="M30" s="141">
        <f t="shared" si="9"/>
        <v>7047</v>
      </c>
      <c r="N30" s="141">
        <f t="shared" si="9"/>
        <v>7695</v>
      </c>
      <c r="O30" s="141">
        <f t="shared" si="9"/>
        <v>7695</v>
      </c>
      <c r="P30" s="141">
        <f t="shared" si="9"/>
        <v>7695</v>
      </c>
      <c r="Q30" s="141">
        <f t="shared" si="9"/>
        <v>7695</v>
      </c>
      <c r="R30" s="141">
        <f t="shared" si="9"/>
        <v>7695</v>
      </c>
      <c r="S30" s="141">
        <f t="shared" si="9"/>
        <v>7695</v>
      </c>
      <c r="T30" s="141">
        <f t="shared" si="9"/>
        <v>7695</v>
      </c>
      <c r="U30" s="141">
        <f t="shared" si="9"/>
        <v>7695</v>
      </c>
      <c r="V30" s="141">
        <f t="shared" si="9"/>
        <v>7695</v>
      </c>
      <c r="W30" s="141">
        <f t="shared" si="9"/>
        <v>6885</v>
      </c>
      <c r="X30" s="141">
        <f t="shared" si="9"/>
        <v>6885</v>
      </c>
      <c r="Y30" s="141">
        <f t="shared" si="9"/>
        <v>7695</v>
      </c>
      <c r="Z30" s="141">
        <f t="shared" si="9"/>
        <v>6885</v>
      </c>
      <c r="AA30" s="141">
        <f t="shared" si="9"/>
        <v>6885</v>
      </c>
      <c r="AB30" s="141">
        <f t="shared" si="9"/>
        <v>8505</v>
      </c>
      <c r="AC30" s="141">
        <f t="shared" si="9"/>
        <v>6885</v>
      </c>
      <c r="AD30" s="141">
        <f t="shared" si="9"/>
        <v>6885</v>
      </c>
      <c r="AE30" s="141">
        <f t="shared" si="9"/>
        <v>6885</v>
      </c>
      <c r="AF30" s="141">
        <f t="shared" si="9"/>
        <v>7047</v>
      </c>
      <c r="AG30" s="141">
        <f t="shared" si="9"/>
        <v>6885</v>
      </c>
      <c r="AH30" s="141">
        <f t="shared" si="9"/>
        <v>7047</v>
      </c>
      <c r="AI30" s="141">
        <f t="shared" si="9"/>
        <v>6885</v>
      </c>
      <c r="AJ30" s="141">
        <f t="shared" si="9"/>
        <v>7047</v>
      </c>
      <c r="AK30" s="141">
        <f t="shared" si="9"/>
        <v>6885</v>
      </c>
      <c r="AL30" s="141">
        <f t="shared" si="9"/>
        <v>6885</v>
      </c>
      <c r="AM30" s="141">
        <f t="shared" si="9"/>
        <v>6561</v>
      </c>
      <c r="AN30" s="141">
        <f t="shared" si="9"/>
        <v>5589</v>
      </c>
      <c r="AO30" s="141">
        <f t="shared" si="9"/>
        <v>5751</v>
      </c>
      <c r="AP30" s="141">
        <f t="shared" si="9"/>
        <v>5589</v>
      </c>
      <c r="AQ30" s="141">
        <f t="shared" si="9"/>
        <v>5751</v>
      </c>
      <c r="AR30" s="141">
        <f t="shared" si="9"/>
        <v>5589</v>
      </c>
      <c r="AS30" s="141">
        <f t="shared" si="9"/>
        <v>5751</v>
      </c>
      <c r="AT30" s="141">
        <f t="shared" si="9"/>
        <v>5589</v>
      </c>
      <c r="AU30" s="141">
        <f t="shared" si="9"/>
        <v>5751</v>
      </c>
      <c r="AV30" s="141">
        <f t="shared" si="9"/>
        <v>5589</v>
      </c>
      <c r="AW30" s="141">
        <f t="shared" si="9"/>
        <v>5589</v>
      </c>
      <c r="AX30" s="141">
        <f t="shared" si="9"/>
        <v>5751</v>
      </c>
      <c r="AY30" s="141">
        <f t="shared" si="9"/>
        <v>6885</v>
      </c>
      <c r="AZ30" s="141">
        <f t="shared" si="9"/>
        <v>7047</v>
      </c>
      <c r="BA30" s="141">
        <f t="shared" si="9"/>
        <v>6885</v>
      </c>
    </row>
    <row r="31" spans="1:53" ht="11.45" customHeight="1" x14ac:dyDescent="0.2">
      <c r="A31" s="3">
        <v>2</v>
      </c>
      <c r="B31" s="141">
        <f t="shared" ref="B31" si="10">ROUND(B12*0.9,)</f>
        <v>11583</v>
      </c>
      <c r="C31" s="141">
        <f t="shared" ref="C31:BA31" si="11">ROUND(C12*0.9,)</f>
        <v>8505</v>
      </c>
      <c r="D31" s="141">
        <f t="shared" si="11"/>
        <v>8505</v>
      </c>
      <c r="E31" s="141">
        <f t="shared" si="11"/>
        <v>8181</v>
      </c>
      <c r="F31" s="141">
        <f t="shared" si="11"/>
        <v>8829</v>
      </c>
      <c r="G31" s="141">
        <f t="shared" si="11"/>
        <v>8829</v>
      </c>
      <c r="H31" s="141">
        <f t="shared" si="11"/>
        <v>8829</v>
      </c>
      <c r="I31" s="141">
        <f t="shared" si="11"/>
        <v>8829</v>
      </c>
      <c r="J31" s="141">
        <f t="shared" si="11"/>
        <v>8829</v>
      </c>
      <c r="K31" s="141">
        <f t="shared" si="11"/>
        <v>10125</v>
      </c>
      <c r="L31" s="141">
        <f t="shared" si="11"/>
        <v>9963</v>
      </c>
      <c r="M31" s="141">
        <f t="shared" si="11"/>
        <v>8181</v>
      </c>
      <c r="N31" s="141">
        <f t="shared" si="11"/>
        <v>8829</v>
      </c>
      <c r="O31" s="141">
        <f t="shared" si="11"/>
        <v>8829</v>
      </c>
      <c r="P31" s="141">
        <f t="shared" si="11"/>
        <v>8829</v>
      </c>
      <c r="Q31" s="141">
        <f t="shared" si="11"/>
        <v>8829</v>
      </c>
      <c r="R31" s="141">
        <f t="shared" si="11"/>
        <v>8829</v>
      </c>
      <c r="S31" s="141">
        <f t="shared" si="11"/>
        <v>8829</v>
      </c>
      <c r="T31" s="141">
        <f t="shared" si="11"/>
        <v>8829</v>
      </c>
      <c r="U31" s="141">
        <f t="shared" si="11"/>
        <v>8829</v>
      </c>
      <c r="V31" s="141">
        <f t="shared" si="11"/>
        <v>8829</v>
      </c>
      <c r="W31" s="141">
        <f t="shared" si="11"/>
        <v>8019</v>
      </c>
      <c r="X31" s="141">
        <f t="shared" si="11"/>
        <v>8019</v>
      </c>
      <c r="Y31" s="141">
        <f t="shared" si="11"/>
        <v>8829</v>
      </c>
      <c r="Z31" s="141">
        <f t="shared" si="11"/>
        <v>8019</v>
      </c>
      <c r="AA31" s="141">
        <f t="shared" si="11"/>
        <v>8019</v>
      </c>
      <c r="AB31" s="141">
        <f t="shared" si="11"/>
        <v>9639</v>
      </c>
      <c r="AC31" s="141">
        <f t="shared" si="11"/>
        <v>8019</v>
      </c>
      <c r="AD31" s="141">
        <f t="shared" si="11"/>
        <v>8019</v>
      </c>
      <c r="AE31" s="141">
        <f t="shared" si="11"/>
        <v>8019</v>
      </c>
      <c r="AF31" s="141">
        <f t="shared" si="11"/>
        <v>8181</v>
      </c>
      <c r="AG31" s="141">
        <f t="shared" si="11"/>
        <v>8019</v>
      </c>
      <c r="AH31" s="141">
        <f t="shared" si="11"/>
        <v>8181</v>
      </c>
      <c r="AI31" s="141">
        <f t="shared" si="11"/>
        <v>8019</v>
      </c>
      <c r="AJ31" s="141">
        <f t="shared" si="11"/>
        <v>8181</v>
      </c>
      <c r="AK31" s="141">
        <f t="shared" si="11"/>
        <v>8019</v>
      </c>
      <c r="AL31" s="141">
        <f t="shared" si="11"/>
        <v>8019</v>
      </c>
      <c r="AM31" s="141">
        <f t="shared" si="11"/>
        <v>7695</v>
      </c>
      <c r="AN31" s="141">
        <f t="shared" si="11"/>
        <v>6723</v>
      </c>
      <c r="AO31" s="141">
        <f t="shared" si="11"/>
        <v>6885</v>
      </c>
      <c r="AP31" s="141">
        <f t="shared" si="11"/>
        <v>6723</v>
      </c>
      <c r="AQ31" s="141">
        <f t="shared" si="11"/>
        <v>6885</v>
      </c>
      <c r="AR31" s="141">
        <f t="shared" si="11"/>
        <v>6723</v>
      </c>
      <c r="AS31" s="141">
        <f t="shared" si="11"/>
        <v>6885</v>
      </c>
      <c r="AT31" s="141">
        <f t="shared" si="11"/>
        <v>6723</v>
      </c>
      <c r="AU31" s="141">
        <f t="shared" si="11"/>
        <v>6885</v>
      </c>
      <c r="AV31" s="141">
        <f t="shared" si="11"/>
        <v>6723</v>
      </c>
      <c r="AW31" s="141">
        <f t="shared" si="11"/>
        <v>6723</v>
      </c>
      <c r="AX31" s="141">
        <f t="shared" si="11"/>
        <v>6885</v>
      </c>
      <c r="AY31" s="141">
        <f t="shared" si="11"/>
        <v>8019</v>
      </c>
      <c r="AZ31" s="141">
        <f t="shared" si="11"/>
        <v>8181</v>
      </c>
      <c r="BA31" s="141">
        <f t="shared" si="11"/>
        <v>8019</v>
      </c>
    </row>
    <row r="32" spans="1:53"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3">
        <v>1</v>
      </c>
      <c r="B33" s="141">
        <f t="shared" ref="B33" si="12">ROUND(B14*0.9,)</f>
        <v>12069</v>
      </c>
      <c r="C33" s="141">
        <f t="shared" ref="C33:BA33" si="13">ROUND(C14*0.9,)</f>
        <v>8991</v>
      </c>
      <c r="D33" s="141">
        <f t="shared" si="13"/>
        <v>8991</v>
      </c>
      <c r="E33" s="141">
        <f t="shared" si="13"/>
        <v>8667</v>
      </c>
      <c r="F33" s="141">
        <f t="shared" si="13"/>
        <v>9315</v>
      </c>
      <c r="G33" s="141">
        <f t="shared" si="13"/>
        <v>9315</v>
      </c>
      <c r="H33" s="141">
        <f t="shared" si="13"/>
        <v>9315</v>
      </c>
      <c r="I33" s="141">
        <f t="shared" si="13"/>
        <v>9315</v>
      </c>
      <c r="J33" s="141">
        <f t="shared" si="13"/>
        <v>9315</v>
      </c>
      <c r="K33" s="141">
        <f t="shared" si="13"/>
        <v>10611</v>
      </c>
      <c r="L33" s="141">
        <f t="shared" si="13"/>
        <v>10449</v>
      </c>
      <c r="M33" s="141">
        <f t="shared" si="13"/>
        <v>8667</v>
      </c>
      <c r="N33" s="141">
        <f t="shared" si="13"/>
        <v>9315</v>
      </c>
      <c r="O33" s="141">
        <f t="shared" si="13"/>
        <v>9315</v>
      </c>
      <c r="P33" s="141">
        <f t="shared" si="13"/>
        <v>9315</v>
      </c>
      <c r="Q33" s="141">
        <f t="shared" si="13"/>
        <v>9315</v>
      </c>
      <c r="R33" s="141">
        <f t="shared" si="13"/>
        <v>9315</v>
      </c>
      <c r="S33" s="141">
        <f t="shared" si="13"/>
        <v>9315</v>
      </c>
      <c r="T33" s="141">
        <f t="shared" si="13"/>
        <v>9315</v>
      </c>
      <c r="U33" s="141">
        <f t="shared" si="13"/>
        <v>9315</v>
      </c>
      <c r="V33" s="141">
        <f t="shared" si="13"/>
        <v>9315</v>
      </c>
      <c r="W33" s="141">
        <f t="shared" si="13"/>
        <v>8505</v>
      </c>
      <c r="X33" s="141">
        <f t="shared" si="13"/>
        <v>8505</v>
      </c>
      <c r="Y33" s="141">
        <f t="shared" si="13"/>
        <v>9315</v>
      </c>
      <c r="Z33" s="141">
        <f t="shared" si="13"/>
        <v>8505</v>
      </c>
      <c r="AA33" s="141">
        <f t="shared" si="13"/>
        <v>8505</v>
      </c>
      <c r="AB33" s="141">
        <f t="shared" si="13"/>
        <v>10125</v>
      </c>
      <c r="AC33" s="141">
        <f t="shared" si="13"/>
        <v>8505</v>
      </c>
      <c r="AD33" s="141">
        <f t="shared" si="13"/>
        <v>8505</v>
      </c>
      <c r="AE33" s="141">
        <f t="shared" si="13"/>
        <v>8505</v>
      </c>
      <c r="AF33" s="141">
        <f t="shared" si="13"/>
        <v>8667</v>
      </c>
      <c r="AG33" s="141">
        <f t="shared" si="13"/>
        <v>8505</v>
      </c>
      <c r="AH33" s="141">
        <f t="shared" si="13"/>
        <v>8667</v>
      </c>
      <c r="AI33" s="141">
        <f t="shared" si="13"/>
        <v>8505</v>
      </c>
      <c r="AJ33" s="141">
        <f t="shared" si="13"/>
        <v>8667</v>
      </c>
      <c r="AK33" s="141">
        <f t="shared" si="13"/>
        <v>8505</v>
      </c>
      <c r="AL33" s="141">
        <f t="shared" si="13"/>
        <v>8505</v>
      </c>
      <c r="AM33" s="141">
        <f t="shared" si="13"/>
        <v>8181</v>
      </c>
      <c r="AN33" s="141">
        <f t="shared" si="13"/>
        <v>7209</v>
      </c>
      <c r="AO33" s="141">
        <f t="shared" si="13"/>
        <v>7371</v>
      </c>
      <c r="AP33" s="141">
        <f t="shared" si="13"/>
        <v>7209</v>
      </c>
      <c r="AQ33" s="141">
        <f t="shared" si="13"/>
        <v>7371</v>
      </c>
      <c r="AR33" s="141">
        <f t="shared" si="13"/>
        <v>7209</v>
      </c>
      <c r="AS33" s="141">
        <f t="shared" si="13"/>
        <v>7371</v>
      </c>
      <c r="AT33" s="141">
        <f t="shared" si="13"/>
        <v>7209</v>
      </c>
      <c r="AU33" s="141">
        <f t="shared" si="13"/>
        <v>7371</v>
      </c>
      <c r="AV33" s="141">
        <f t="shared" si="13"/>
        <v>7209</v>
      </c>
      <c r="AW33" s="141">
        <f t="shared" si="13"/>
        <v>7209</v>
      </c>
      <c r="AX33" s="141">
        <f t="shared" si="13"/>
        <v>7371</v>
      </c>
      <c r="AY33" s="141">
        <f t="shared" si="13"/>
        <v>8505</v>
      </c>
      <c r="AZ33" s="141">
        <f t="shared" si="13"/>
        <v>8667</v>
      </c>
      <c r="BA33" s="141">
        <f t="shared" si="13"/>
        <v>8505</v>
      </c>
    </row>
    <row r="34" spans="1:53" ht="11.45" customHeight="1" x14ac:dyDescent="0.2">
      <c r="A34" s="3">
        <v>2</v>
      </c>
      <c r="B34" s="141">
        <f t="shared" ref="B34" si="14">ROUND(B15*0.9,)</f>
        <v>13203</v>
      </c>
      <c r="C34" s="141">
        <f t="shared" ref="C34:BA34" si="15">ROUND(C15*0.9,)</f>
        <v>10125</v>
      </c>
      <c r="D34" s="141">
        <f t="shared" si="15"/>
        <v>10125</v>
      </c>
      <c r="E34" s="141">
        <f t="shared" si="15"/>
        <v>9801</v>
      </c>
      <c r="F34" s="141">
        <f t="shared" si="15"/>
        <v>10449</v>
      </c>
      <c r="G34" s="141">
        <f t="shared" si="15"/>
        <v>10449</v>
      </c>
      <c r="H34" s="141">
        <f t="shared" si="15"/>
        <v>10449</v>
      </c>
      <c r="I34" s="141">
        <f t="shared" si="15"/>
        <v>10449</v>
      </c>
      <c r="J34" s="141">
        <f t="shared" si="15"/>
        <v>10449</v>
      </c>
      <c r="K34" s="141">
        <f t="shared" si="15"/>
        <v>11745</v>
      </c>
      <c r="L34" s="141">
        <f t="shared" si="15"/>
        <v>11583</v>
      </c>
      <c r="M34" s="141">
        <f t="shared" si="15"/>
        <v>9801</v>
      </c>
      <c r="N34" s="141">
        <f t="shared" si="15"/>
        <v>10449</v>
      </c>
      <c r="O34" s="141">
        <f t="shared" si="15"/>
        <v>10449</v>
      </c>
      <c r="P34" s="141">
        <f t="shared" si="15"/>
        <v>10449</v>
      </c>
      <c r="Q34" s="141">
        <f t="shared" si="15"/>
        <v>10449</v>
      </c>
      <c r="R34" s="141">
        <f t="shared" si="15"/>
        <v>10449</v>
      </c>
      <c r="S34" s="141">
        <f t="shared" si="15"/>
        <v>10449</v>
      </c>
      <c r="T34" s="141">
        <f t="shared" si="15"/>
        <v>10449</v>
      </c>
      <c r="U34" s="141">
        <f t="shared" si="15"/>
        <v>10449</v>
      </c>
      <c r="V34" s="141">
        <f t="shared" si="15"/>
        <v>10449</v>
      </c>
      <c r="W34" s="141">
        <f t="shared" si="15"/>
        <v>9639</v>
      </c>
      <c r="X34" s="141">
        <f t="shared" si="15"/>
        <v>9639</v>
      </c>
      <c r="Y34" s="141">
        <f t="shared" si="15"/>
        <v>10449</v>
      </c>
      <c r="Z34" s="141">
        <f t="shared" si="15"/>
        <v>9639</v>
      </c>
      <c r="AA34" s="141">
        <f t="shared" si="15"/>
        <v>9639</v>
      </c>
      <c r="AB34" s="141">
        <f t="shared" si="15"/>
        <v>11259</v>
      </c>
      <c r="AC34" s="141">
        <f t="shared" si="15"/>
        <v>9639</v>
      </c>
      <c r="AD34" s="141">
        <f t="shared" si="15"/>
        <v>9639</v>
      </c>
      <c r="AE34" s="141">
        <f t="shared" si="15"/>
        <v>9639</v>
      </c>
      <c r="AF34" s="141">
        <f t="shared" si="15"/>
        <v>9801</v>
      </c>
      <c r="AG34" s="141">
        <f t="shared" si="15"/>
        <v>9639</v>
      </c>
      <c r="AH34" s="141">
        <f t="shared" si="15"/>
        <v>9801</v>
      </c>
      <c r="AI34" s="141">
        <f t="shared" si="15"/>
        <v>9639</v>
      </c>
      <c r="AJ34" s="141">
        <f t="shared" si="15"/>
        <v>9801</v>
      </c>
      <c r="AK34" s="141">
        <f t="shared" si="15"/>
        <v>9639</v>
      </c>
      <c r="AL34" s="141">
        <f t="shared" si="15"/>
        <v>9639</v>
      </c>
      <c r="AM34" s="141">
        <f t="shared" si="15"/>
        <v>9315</v>
      </c>
      <c r="AN34" s="141">
        <f t="shared" si="15"/>
        <v>8343</v>
      </c>
      <c r="AO34" s="141">
        <f t="shared" si="15"/>
        <v>8505</v>
      </c>
      <c r="AP34" s="141">
        <f t="shared" si="15"/>
        <v>8343</v>
      </c>
      <c r="AQ34" s="141">
        <f t="shared" si="15"/>
        <v>8505</v>
      </c>
      <c r="AR34" s="141">
        <f t="shared" si="15"/>
        <v>8343</v>
      </c>
      <c r="AS34" s="141">
        <f t="shared" si="15"/>
        <v>8505</v>
      </c>
      <c r="AT34" s="141">
        <f t="shared" si="15"/>
        <v>8343</v>
      </c>
      <c r="AU34" s="141">
        <f t="shared" si="15"/>
        <v>8505</v>
      </c>
      <c r="AV34" s="141">
        <f t="shared" si="15"/>
        <v>8343</v>
      </c>
      <c r="AW34" s="141">
        <f t="shared" si="15"/>
        <v>8343</v>
      </c>
      <c r="AX34" s="141">
        <f t="shared" si="15"/>
        <v>8505</v>
      </c>
      <c r="AY34" s="141">
        <f t="shared" si="15"/>
        <v>9639</v>
      </c>
      <c r="AZ34" s="141">
        <f t="shared" si="15"/>
        <v>9801</v>
      </c>
      <c r="BA34" s="141">
        <f t="shared" si="15"/>
        <v>9639</v>
      </c>
    </row>
    <row r="35" spans="1:53"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3">
        <v>1</v>
      </c>
      <c r="B36" s="141">
        <f t="shared" ref="B36" si="16">ROUND(B17*0.9,)</f>
        <v>12879</v>
      </c>
      <c r="C36" s="141">
        <f t="shared" ref="C36:BA36" si="17">ROUND(C17*0.9,)</f>
        <v>9801</v>
      </c>
      <c r="D36" s="141">
        <f t="shared" si="17"/>
        <v>9801</v>
      </c>
      <c r="E36" s="141">
        <f t="shared" si="17"/>
        <v>9477</v>
      </c>
      <c r="F36" s="141">
        <f t="shared" si="17"/>
        <v>10125</v>
      </c>
      <c r="G36" s="141">
        <f t="shared" si="17"/>
        <v>10125</v>
      </c>
      <c r="H36" s="141">
        <f t="shared" si="17"/>
        <v>10125</v>
      </c>
      <c r="I36" s="141">
        <f t="shared" si="17"/>
        <v>10125</v>
      </c>
      <c r="J36" s="141">
        <f t="shared" si="17"/>
        <v>10125</v>
      </c>
      <c r="K36" s="141">
        <f t="shared" si="17"/>
        <v>11421</v>
      </c>
      <c r="L36" s="141">
        <f t="shared" si="17"/>
        <v>11259</v>
      </c>
      <c r="M36" s="141">
        <f t="shared" si="17"/>
        <v>9477</v>
      </c>
      <c r="N36" s="141">
        <f t="shared" si="17"/>
        <v>10125</v>
      </c>
      <c r="O36" s="141">
        <f t="shared" si="17"/>
        <v>10125</v>
      </c>
      <c r="P36" s="141">
        <f t="shared" si="17"/>
        <v>10125</v>
      </c>
      <c r="Q36" s="141">
        <f t="shared" si="17"/>
        <v>10125</v>
      </c>
      <c r="R36" s="141">
        <f t="shared" si="17"/>
        <v>10125</v>
      </c>
      <c r="S36" s="141">
        <f t="shared" si="17"/>
        <v>10125</v>
      </c>
      <c r="T36" s="141">
        <f t="shared" si="17"/>
        <v>10125</v>
      </c>
      <c r="U36" s="141">
        <f t="shared" si="17"/>
        <v>10125</v>
      </c>
      <c r="V36" s="141">
        <f t="shared" si="17"/>
        <v>10125</v>
      </c>
      <c r="W36" s="141">
        <f t="shared" si="17"/>
        <v>9315</v>
      </c>
      <c r="X36" s="141">
        <f t="shared" si="17"/>
        <v>9315</v>
      </c>
      <c r="Y36" s="141">
        <f t="shared" si="17"/>
        <v>10125</v>
      </c>
      <c r="Z36" s="141">
        <f t="shared" si="17"/>
        <v>9315</v>
      </c>
      <c r="AA36" s="141">
        <f t="shared" si="17"/>
        <v>9315</v>
      </c>
      <c r="AB36" s="141">
        <f t="shared" si="17"/>
        <v>10935</v>
      </c>
      <c r="AC36" s="141">
        <f t="shared" si="17"/>
        <v>9315</v>
      </c>
      <c r="AD36" s="141">
        <f t="shared" si="17"/>
        <v>9315</v>
      </c>
      <c r="AE36" s="141">
        <f t="shared" si="17"/>
        <v>9315</v>
      </c>
      <c r="AF36" s="141">
        <f t="shared" si="17"/>
        <v>9477</v>
      </c>
      <c r="AG36" s="141">
        <f t="shared" si="17"/>
        <v>9315</v>
      </c>
      <c r="AH36" s="141">
        <f t="shared" si="17"/>
        <v>9477</v>
      </c>
      <c r="AI36" s="141">
        <f t="shared" si="17"/>
        <v>9315</v>
      </c>
      <c r="AJ36" s="141">
        <f t="shared" si="17"/>
        <v>9477</v>
      </c>
      <c r="AK36" s="141">
        <f t="shared" si="17"/>
        <v>9315</v>
      </c>
      <c r="AL36" s="141">
        <f t="shared" si="17"/>
        <v>9315</v>
      </c>
      <c r="AM36" s="141">
        <f t="shared" si="17"/>
        <v>8991</v>
      </c>
      <c r="AN36" s="141">
        <f t="shared" si="17"/>
        <v>8019</v>
      </c>
      <c r="AO36" s="141">
        <f t="shared" si="17"/>
        <v>8181</v>
      </c>
      <c r="AP36" s="141">
        <f t="shared" si="17"/>
        <v>8019</v>
      </c>
      <c r="AQ36" s="141">
        <f t="shared" si="17"/>
        <v>8181</v>
      </c>
      <c r="AR36" s="141">
        <f t="shared" si="17"/>
        <v>8019</v>
      </c>
      <c r="AS36" s="141">
        <f t="shared" si="17"/>
        <v>8181</v>
      </c>
      <c r="AT36" s="141">
        <f t="shared" si="17"/>
        <v>8019</v>
      </c>
      <c r="AU36" s="141">
        <f t="shared" si="17"/>
        <v>8181</v>
      </c>
      <c r="AV36" s="141">
        <f t="shared" si="17"/>
        <v>8019</v>
      </c>
      <c r="AW36" s="141">
        <f t="shared" si="17"/>
        <v>8019</v>
      </c>
      <c r="AX36" s="141">
        <f t="shared" si="17"/>
        <v>8181</v>
      </c>
      <c r="AY36" s="141">
        <f t="shared" si="17"/>
        <v>9315</v>
      </c>
      <c r="AZ36" s="141">
        <f t="shared" si="17"/>
        <v>9477</v>
      </c>
      <c r="BA36" s="141">
        <f t="shared" si="17"/>
        <v>9315</v>
      </c>
    </row>
    <row r="37" spans="1:53" ht="11.45" customHeight="1" x14ac:dyDescent="0.2">
      <c r="A37" s="3">
        <v>2</v>
      </c>
      <c r="B37" s="141">
        <f t="shared" ref="B37" si="18">ROUND(B18*0.9,)</f>
        <v>14013</v>
      </c>
      <c r="C37" s="141">
        <f t="shared" ref="C37:BA37" si="19">ROUND(C18*0.9,)</f>
        <v>10935</v>
      </c>
      <c r="D37" s="141">
        <f t="shared" si="19"/>
        <v>10935</v>
      </c>
      <c r="E37" s="141">
        <f t="shared" si="19"/>
        <v>10611</v>
      </c>
      <c r="F37" s="141">
        <f t="shared" si="19"/>
        <v>11259</v>
      </c>
      <c r="G37" s="141">
        <f t="shared" si="19"/>
        <v>11259</v>
      </c>
      <c r="H37" s="141">
        <f t="shared" si="19"/>
        <v>11259</v>
      </c>
      <c r="I37" s="141">
        <f t="shared" si="19"/>
        <v>11259</v>
      </c>
      <c r="J37" s="141">
        <f t="shared" si="19"/>
        <v>11259</v>
      </c>
      <c r="K37" s="141">
        <f t="shared" si="19"/>
        <v>12555</v>
      </c>
      <c r="L37" s="141">
        <f t="shared" si="19"/>
        <v>12393</v>
      </c>
      <c r="M37" s="141">
        <f t="shared" si="19"/>
        <v>10611</v>
      </c>
      <c r="N37" s="141">
        <f t="shared" si="19"/>
        <v>11259</v>
      </c>
      <c r="O37" s="141">
        <f t="shared" si="19"/>
        <v>11259</v>
      </c>
      <c r="P37" s="141">
        <f t="shared" si="19"/>
        <v>11259</v>
      </c>
      <c r="Q37" s="141">
        <f t="shared" si="19"/>
        <v>11259</v>
      </c>
      <c r="R37" s="141">
        <f t="shared" si="19"/>
        <v>11259</v>
      </c>
      <c r="S37" s="141">
        <f t="shared" si="19"/>
        <v>11259</v>
      </c>
      <c r="T37" s="141">
        <f t="shared" si="19"/>
        <v>11259</v>
      </c>
      <c r="U37" s="141">
        <f t="shared" si="19"/>
        <v>11259</v>
      </c>
      <c r="V37" s="141">
        <f t="shared" si="19"/>
        <v>11259</v>
      </c>
      <c r="W37" s="141">
        <f t="shared" si="19"/>
        <v>10449</v>
      </c>
      <c r="X37" s="141">
        <f t="shared" si="19"/>
        <v>10449</v>
      </c>
      <c r="Y37" s="141">
        <f t="shared" si="19"/>
        <v>11259</v>
      </c>
      <c r="Z37" s="141">
        <f t="shared" si="19"/>
        <v>10449</v>
      </c>
      <c r="AA37" s="141">
        <f t="shared" si="19"/>
        <v>10449</v>
      </c>
      <c r="AB37" s="141">
        <f t="shared" si="19"/>
        <v>12069</v>
      </c>
      <c r="AC37" s="141">
        <f t="shared" si="19"/>
        <v>10449</v>
      </c>
      <c r="AD37" s="141">
        <f t="shared" si="19"/>
        <v>10449</v>
      </c>
      <c r="AE37" s="141">
        <f t="shared" si="19"/>
        <v>10449</v>
      </c>
      <c r="AF37" s="141">
        <f t="shared" si="19"/>
        <v>10611</v>
      </c>
      <c r="AG37" s="141">
        <f t="shared" si="19"/>
        <v>10449</v>
      </c>
      <c r="AH37" s="141">
        <f t="shared" si="19"/>
        <v>10611</v>
      </c>
      <c r="AI37" s="141">
        <f t="shared" si="19"/>
        <v>10449</v>
      </c>
      <c r="AJ37" s="141">
        <f t="shared" si="19"/>
        <v>10611</v>
      </c>
      <c r="AK37" s="141">
        <f t="shared" si="19"/>
        <v>10449</v>
      </c>
      <c r="AL37" s="141">
        <f t="shared" si="19"/>
        <v>10449</v>
      </c>
      <c r="AM37" s="141">
        <f t="shared" si="19"/>
        <v>10125</v>
      </c>
      <c r="AN37" s="141">
        <f t="shared" si="19"/>
        <v>9153</v>
      </c>
      <c r="AO37" s="141">
        <f t="shared" si="19"/>
        <v>9315</v>
      </c>
      <c r="AP37" s="141">
        <f t="shared" si="19"/>
        <v>9153</v>
      </c>
      <c r="AQ37" s="141">
        <f t="shared" si="19"/>
        <v>9315</v>
      </c>
      <c r="AR37" s="141">
        <f t="shared" si="19"/>
        <v>9153</v>
      </c>
      <c r="AS37" s="141">
        <f t="shared" si="19"/>
        <v>9315</v>
      </c>
      <c r="AT37" s="141">
        <f t="shared" si="19"/>
        <v>9153</v>
      </c>
      <c r="AU37" s="141">
        <f t="shared" si="19"/>
        <v>9315</v>
      </c>
      <c r="AV37" s="141">
        <f t="shared" si="19"/>
        <v>9153</v>
      </c>
      <c r="AW37" s="141">
        <f t="shared" si="19"/>
        <v>9153</v>
      </c>
      <c r="AX37" s="141">
        <f t="shared" si="19"/>
        <v>9315</v>
      </c>
      <c r="AY37" s="141">
        <f t="shared" si="19"/>
        <v>10449</v>
      </c>
      <c r="AZ37" s="141">
        <f t="shared" si="19"/>
        <v>10611</v>
      </c>
      <c r="BA37" s="141">
        <f t="shared" si="19"/>
        <v>10449</v>
      </c>
    </row>
    <row r="38" spans="1:53"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3">
        <v>1</v>
      </c>
      <c r="B39" s="141">
        <f t="shared" ref="B39" si="20">ROUND(B20*0.9,)</f>
        <v>14985</v>
      </c>
      <c r="C39" s="141">
        <f t="shared" ref="C39:BA39" si="21">ROUND(C20*0.9,)</f>
        <v>11016</v>
      </c>
      <c r="D39" s="141">
        <f t="shared" si="21"/>
        <v>11016</v>
      </c>
      <c r="E39" s="141">
        <f t="shared" si="21"/>
        <v>10692</v>
      </c>
      <c r="F39" s="141">
        <f t="shared" si="21"/>
        <v>11340</v>
      </c>
      <c r="G39" s="141">
        <f t="shared" si="21"/>
        <v>11340</v>
      </c>
      <c r="H39" s="141">
        <f t="shared" si="21"/>
        <v>11340</v>
      </c>
      <c r="I39" s="141">
        <f t="shared" si="21"/>
        <v>11340</v>
      </c>
      <c r="J39" s="141">
        <f t="shared" si="21"/>
        <v>11340</v>
      </c>
      <c r="K39" s="141">
        <f t="shared" si="21"/>
        <v>12636</v>
      </c>
      <c r="L39" s="141">
        <f t="shared" si="21"/>
        <v>12474</v>
      </c>
      <c r="M39" s="141">
        <f t="shared" si="21"/>
        <v>10692</v>
      </c>
      <c r="N39" s="141">
        <f t="shared" si="21"/>
        <v>11340</v>
      </c>
      <c r="O39" s="141">
        <f t="shared" si="21"/>
        <v>11340</v>
      </c>
      <c r="P39" s="141">
        <f t="shared" si="21"/>
        <v>11340</v>
      </c>
      <c r="Q39" s="141">
        <f t="shared" si="21"/>
        <v>11340</v>
      </c>
      <c r="R39" s="141">
        <f t="shared" si="21"/>
        <v>11340</v>
      </c>
      <c r="S39" s="141">
        <f t="shared" si="21"/>
        <v>11340</v>
      </c>
      <c r="T39" s="141">
        <f t="shared" si="21"/>
        <v>11340</v>
      </c>
      <c r="U39" s="141">
        <f t="shared" si="21"/>
        <v>11340</v>
      </c>
      <c r="V39" s="141">
        <f t="shared" si="21"/>
        <v>11340</v>
      </c>
      <c r="W39" s="141">
        <f t="shared" si="21"/>
        <v>10530</v>
      </c>
      <c r="X39" s="141">
        <f t="shared" si="21"/>
        <v>10530</v>
      </c>
      <c r="Y39" s="141">
        <f t="shared" si="21"/>
        <v>11340</v>
      </c>
      <c r="Z39" s="141">
        <f t="shared" si="21"/>
        <v>10530</v>
      </c>
      <c r="AA39" s="141">
        <f t="shared" si="21"/>
        <v>10530</v>
      </c>
      <c r="AB39" s="141">
        <f t="shared" si="21"/>
        <v>12150</v>
      </c>
      <c r="AC39" s="141">
        <f t="shared" si="21"/>
        <v>10530</v>
      </c>
      <c r="AD39" s="141">
        <f t="shared" si="21"/>
        <v>10530</v>
      </c>
      <c r="AE39" s="141">
        <f t="shared" si="21"/>
        <v>10530</v>
      </c>
      <c r="AF39" s="141">
        <f t="shared" si="21"/>
        <v>10692</v>
      </c>
      <c r="AG39" s="141">
        <f t="shared" si="21"/>
        <v>10530</v>
      </c>
      <c r="AH39" s="141">
        <f t="shared" si="21"/>
        <v>10692</v>
      </c>
      <c r="AI39" s="141">
        <f t="shared" si="21"/>
        <v>10530</v>
      </c>
      <c r="AJ39" s="141">
        <f t="shared" si="21"/>
        <v>10692</v>
      </c>
      <c r="AK39" s="141">
        <f t="shared" si="21"/>
        <v>10530</v>
      </c>
      <c r="AL39" s="141">
        <f t="shared" si="21"/>
        <v>10530</v>
      </c>
      <c r="AM39" s="141">
        <f t="shared" si="21"/>
        <v>10206</v>
      </c>
      <c r="AN39" s="141">
        <f t="shared" si="21"/>
        <v>9234</v>
      </c>
      <c r="AO39" s="141">
        <f t="shared" si="21"/>
        <v>9396</v>
      </c>
      <c r="AP39" s="141">
        <f t="shared" si="21"/>
        <v>9234</v>
      </c>
      <c r="AQ39" s="141">
        <f t="shared" si="21"/>
        <v>9396</v>
      </c>
      <c r="AR39" s="141">
        <f t="shared" si="21"/>
        <v>9234</v>
      </c>
      <c r="AS39" s="141">
        <f t="shared" si="21"/>
        <v>9396</v>
      </c>
      <c r="AT39" s="141">
        <f t="shared" si="21"/>
        <v>9234</v>
      </c>
      <c r="AU39" s="141">
        <f t="shared" si="21"/>
        <v>9396</v>
      </c>
      <c r="AV39" s="141">
        <f t="shared" si="21"/>
        <v>9234</v>
      </c>
      <c r="AW39" s="141">
        <f t="shared" si="21"/>
        <v>9234</v>
      </c>
      <c r="AX39" s="141">
        <f t="shared" si="21"/>
        <v>9396</v>
      </c>
      <c r="AY39" s="141">
        <f t="shared" si="21"/>
        <v>10530</v>
      </c>
      <c r="AZ39" s="141">
        <f t="shared" si="21"/>
        <v>10692</v>
      </c>
      <c r="BA39" s="141">
        <f t="shared" si="21"/>
        <v>10530</v>
      </c>
    </row>
    <row r="40" spans="1:53" ht="11.45" customHeight="1" x14ac:dyDescent="0.2">
      <c r="A40" s="3">
        <v>2</v>
      </c>
      <c r="B40" s="141">
        <f t="shared" ref="B40" si="22">ROUND(B21*0.9,)</f>
        <v>16119</v>
      </c>
      <c r="C40" s="141">
        <f t="shared" ref="C40:BA40" si="23">ROUND(C21*0.9,)</f>
        <v>12150</v>
      </c>
      <c r="D40" s="141">
        <f t="shared" si="23"/>
        <v>12150</v>
      </c>
      <c r="E40" s="141">
        <f t="shared" si="23"/>
        <v>11826</v>
      </c>
      <c r="F40" s="141">
        <f t="shared" si="23"/>
        <v>12474</v>
      </c>
      <c r="G40" s="141">
        <f t="shared" si="23"/>
        <v>12474</v>
      </c>
      <c r="H40" s="141">
        <f t="shared" si="23"/>
        <v>12474</v>
      </c>
      <c r="I40" s="141">
        <f t="shared" si="23"/>
        <v>12474</v>
      </c>
      <c r="J40" s="141">
        <f t="shared" si="23"/>
        <v>12474</v>
      </c>
      <c r="K40" s="141">
        <f t="shared" si="23"/>
        <v>13770</v>
      </c>
      <c r="L40" s="141">
        <f t="shared" si="23"/>
        <v>13608</v>
      </c>
      <c r="M40" s="141">
        <f t="shared" si="23"/>
        <v>11826</v>
      </c>
      <c r="N40" s="141">
        <f t="shared" si="23"/>
        <v>12474</v>
      </c>
      <c r="O40" s="141">
        <f t="shared" si="23"/>
        <v>12474</v>
      </c>
      <c r="P40" s="141">
        <f t="shared" si="23"/>
        <v>12474</v>
      </c>
      <c r="Q40" s="141">
        <f t="shared" si="23"/>
        <v>12474</v>
      </c>
      <c r="R40" s="141">
        <f t="shared" si="23"/>
        <v>12474</v>
      </c>
      <c r="S40" s="141">
        <f t="shared" si="23"/>
        <v>12474</v>
      </c>
      <c r="T40" s="141">
        <f t="shared" si="23"/>
        <v>12474</v>
      </c>
      <c r="U40" s="141">
        <f t="shared" si="23"/>
        <v>12474</v>
      </c>
      <c r="V40" s="141">
        <f t="shared" si="23"/>
        <v>12474</v>
      </c>
      <c r="W40" s="141">
        <f t="shared" si="23"/>
        <v>11664</v>
      </c>
      <c r="X40" s="141">
        <f t="shared" si="23"/>
        <v>11664</v>
      </c>
      <c r="Y40" s="141">
        <f t="shared" si="23"/>
        <v>12474</v>
      </c>
      <c r="Z40" s="141">
        <f t="shared" si="23"/>
        <v>11664</v>
      </c>
      <c r="AA40" s="141">
        <f t="shared" si="23"/>
        <v>11664</v>
      </c>
      <c r="AB40" s="141">
        <f t="shared" si="23"/>
        <v>13284</v>
      </c>
      <c r="AC40" s="141">
        <f t="shared" si="23"/>
        <v>11664</v>
      </c>
      <c r="AD40" s="141">
        <f t="shared" si="23"/>
        <v>11664</v>
      </c>
      <c r="AE40" s="141">
        <f t="shared" si="23"/>
        <v>11664</v>
      </c>
      <c r="AF40" s="141">
        <f t="shared" si="23"/>
        <v>11826</v>
      </c>
      <c r="AG40" s="141">
        <f t="shared" si="23"/>
        <v>11664</v>
      </c>
      <c r="AH40" s="141">
        <f t="shared" si="23"/>
        <v>11826</v>
      </c>
      <c r="AI40" s="141">
        <f t="shared" si="23"/>
        <v>11664</v>
      </c>
      <c r="AJ40" s="141">
        <f t="shared" si="23"/>
        <v>11826</v>
      </c>
      <c r="AK40" s="141">
        <f t="shared" si="23"/>
        <v>11664</v>
      </c>
      <c r="AL40" s="141">
        <f t="shared" si="23"/>
        <v>11664</v>
      </c>
      <c r="AM40" s="141">
        <f t="shared" si="23"/>
        <v>11340</v>
      </c>
      <c r="AN40" s="141">
        <f t="shared" si="23"/>
        <v>10368</v>
      </c>
      <c r="AO40" s="141">
        <f t="shared" si="23"/>
        <v>10530</v>
      </c>
      <c r="AP40" s="141">
        <f t="shared" si="23"/>
        <v>10368</v>
      </c>
      <c r="AQ40" s="141">
        <f t="shared" si="23"/>
        <v>10530</v>
      </c>
      <c r="AR40" s="141">
        <f t="shared" si="23"/>
        <v>10368</v>
      </c>
      <c r="AS40" s="141">
        <f t="shared" si="23"/>
        <v>10530</v>
      </c>
      <c r="AT40" s="141">
        <f t="shared" si="23"/>
        <v>10368</v>
      </c>
      <c r="AU40" s="141">
        <f t="shared" si="23"/>
        <v>10530</v>
      </c>
      <c r="AV40" s="141">
        <f t="shared" si="23"/>
        <v>10368</v>
      </c>
      <c r="AW40" s="141">
        <f t="shared" si="23"/>
        <v>10368</v>
      </c>
      <c r="AX40" s="141">
        <f t="shared" si="23"/>
        <v>10530</v>
      </c>
      <c r="AY40" s="141">
        <f t="shared" si="23"/>
        <v>11664</v>
      </c>
      <c r="AZ40" s="141">
        <f t="shared" si="23"/>
        <v>11826</v>
      </c>
      <c r="BA40" s="141">
        <f t="shared" si="23"/>
        <v>11664</v>
      </c>
    </row>
    <row r="41" spans="1:53" ht="11.45" customHeight="1" x14ac:dyDescent="0.2">
      <c r="A41" s="24"/>
    </row>
    <row r="42" spans="1:53" x14ac:dyDescent="0.2">
      <c r="A42" s="41" t="s">
        <v>18</v>
      </c>
    </row>
    <row r="43" spans="1:53" x14ac:dyDescent="0.2">
      <c r="A43" s="38" t="s">
        <v>22</v>
      </c>
    </row>
    <row r="44" spans="1:53" x14ac:dyDescent="0.2">
      <c r="A44" s="22"/>
    </row>
    <row r="45" spans="1:53" x14ac:dyDescent="0.2">
      <c r="A45" s="41" t="s">
        <v>3</v>
      </c>
    </row>
    <row r="46" spans="1:53" x14ac:dyDescent="0.2">
      <c r="A46" s="42" t="s">
        <v>4</v>
      </c>
    </row>
    <row r="47" spans="1:53" x14ac:dyDescent="0.2">
      <c r="A47" s="42" t="s">
        <v>5</v>
      </c>
    </row>
    <row r="48" spans="1:53"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row>
  </sheetData>
  <pageMargins left="0.7" right="0.7" top="0.75" bottom="0.75" header="0.3" footer="0.3"/>
  <pageSetup paperSize="9" orientation="portrait" horizontalDpi="4294967295" verticalDpi="4294967295"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zoomScaleNormal="100" workbookViewId="0">
      <pane xSplit="1" topLeftCell="H1" activePane="topRight" state="frozen"/>
      <selection pane="topRight" activeCell="O42" sqref="O42"/>
    </sheetView>
  </sheetViews>
  <sheetFormatPr defaultColWidth="8.5703125" defaultRowHeight="12" x14ac:dyDescent="0.2"/>
  <cols>
    <col min="1" max="1" width="84.85546875" style="1" customWidth="1"/>
    <col min="2" max="7" width="8.5703125" style="1" hidden="1" customWidth="1"/>
    <col min="8" max="9" width="9.85546875" style="118" bestFit="1" customWidth="1"/>
    <col min="10" max="16384" width="8.5703125" style="118"/>
  </cols>
  <sheetData>
    <row r="1" spans="1:9" ht="11.45" customHeight="1" x14ac:dyDescent="0.2">
      <c r="A1" s="9" t="s">
        <v>175</v>
      </c>
    </row>
    <row r="2" spans="1:9" ht="11.45" customHeight="1" x14ac:dyDescent="0.2">
      <c r="A2" s="176" t="s">
        <v>23</v>
      </c>
    </row>
    <row r="3" spans="1:9" ht="11.45" customHeight="1" x14ac:dyDescent="0.2">
      <c r="A3" s="9"/>
    </row>
    <row r="4" spans="1:9" ht="11.25" customHeight="1" x14ac:dyDescent="0.2">
      <c r="A4" s="95" t="s">
        <v>1</v>
      </c>
    </row>
    <row r="5" spans="1:9" s="185"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row>
    <row r="6" spans="1:9" s="185"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row>
    <row r="7" spans="1:9" ht="11.45" customHeight="1" x14ac:dyDescent="0.2">
      <c r="A7" s="184" t="s">
        <v>11</v>
      </c>
      <c r="B7" s="118"/>
      <c r="C7" s="118"/>
      <c r="D7" s="118"/>
      <c r="E7" s="118"/>
      <c r="F7" s="118"/>
      <c r="G7" s="118"/>
    </row>
    <row r="8" spans="1:9"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row>
    <row r="9" spans="1:9"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row>
    <row r="10" spans="1:9" ht="11.45" customHeight="1" x14ac:dyDescent="0.2">
      <c r="A10" s="120" t="s">
        <v>107</v>
      </c>
      <c r="B10" s="141"/>
      <c r="C10" s="141"/>
      <c r="D10" s="141"/>
      <c r="E10" s="141"/>
      <c r="F10" s="141"/>
      <c r="G10" s="141"/>
      <c r="H10" s="141"/>
      <c r="I10" s="141"/>
    </row>
    <row r="11" spans="1:9"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row>
    <row r="12" spans="1:9"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row>
    <row r="13" spans="1:9" ht="11.45" customHeight="1" x14ac:dyDescent="0.2">
      <c r="A13" s="120" t="s">
        <v>86</v>
      </c>
      <c r="B13" s="141"/>
      <c r="C13" s="141"/>
      <c r="D13" s="141"/>
      <c r="E13" s="141"/>
      <c r="F13" s="141"/>
      <c r="G13" s="141"/>
      <c r="H13" s="141"/>
      <c r="I13" s="141"/>
    </row>
    <row r="14" spans="1:9"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row>
    <row r="15" spans="1:9"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row>
    <row r="16" spans="1:9" ht="11.45" customHeight="1" x14ac:dyDescent="0.2">
      <c r="A16" s="122" t="s">
        <v>91</v>
      </c>
      <c r="B16" s="141"/>
      <c r="C16" s="141"/>
      <c r="D16" s="141"/>
      <c r="E16" s="141"/>
      <c r="F16" s="141"/>
      <c r="G16" s="141"/>
      <c r="H16" s="141"/>
      <c r="I16" s="141"/>
    </row>
    <row r="17" spans="1:9"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row>
    <row r="18" spans="1:9"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row>
    <row r="19" spans="1:9" ht="11.45" customHeight="1" x14ac:dyDescent="0.2">
      <c r="A19" s="119" t="s">
        <v>92</v>
      </c>
      <c r="B19" s="141"/>
      <c r="C19" s="141"/>
      <c r="D19" s="141"/>
      <c r="E19" s="141"/>
      <c r="F19" s="141"/>
      <c r="G19" s="141"/>
      <c r="H19" s="141"/>
      <c r="I19" s="141"/>
    </row>
    <row r="20" spans="1:9"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row>
    <row r="21" spans="1:9"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row>
    <row r="22" spans="1:9" ht="11.45" customHeight="1" x14ac:dyDescent="0.2">
      <c r="A22" s="24"/>
      <c r="B22" s="142"/>
      <c r="C22" s="142"/>
      <c r="D22" s="142"/>
      <c r="E22" s="142"/>
      <c r="F22" s="142"/>
      <c r="G22" s="142"/>
      <c r="H22" s="142"/>
      <c r="I22" s="142"/>
    </row>
    <row r="23" spans="1:9" ht="11.45" customHeight="1" x14ac:dyDescent="0.2">
      <c r="A23" s="97" t="s">
        <v>2</v>
      </c>
      <c r="B23" s="142"/>
      <c r="C23" s="142"/>
      <c r="D23" s="142"/>
      <c r="E23" s="142"/>
      <c r="F23" s="142"/>
      <c r="G23" s="142"/>
      <c r="H23" s="142"/>
      <c r="I23" s="142"/>
    </row>
    <row r="24" spans="1:9"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 si="2">I5</f>
        <v>#REF!</v>
      </c>
    </row>
    <row r="25" spans="1:9" ht="24.6"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 si="5">I6</f>
        <v>#REF!</v>
      </c>
    </row>
    <row r="26" spans="1:9" ht="11.45" customHeight="1" x14ac:dyDescent="0.2">
      <c r="A26" s="184" t="s">
        <v>11</v>
      </c>
      <c r="B26" s="118"/>
      <c r="C26" s="118"/>
      <c r="D26" s="118"/>
      <c r="E26" s="118"/>
      <c r="F26" s="118"/>
      <c r="G26" s="118"/>
    </row>
    <row r="27" spans="1:9" ht="11.45" customHeight="1" x14ac:dyDescent="0.2">
      <c r="A27" s="3">
        <v>1</v>
      </c>
      <c r="B27" s="141" t="e">
        <f t="shared" ref="B27:G27" si="6">ROUND(B8*0.85,)+35</f>
        <v>#REF!</v>
      </c>
      <c r="C27" s="141" t="e">
        <f t="shared" si="6"/>
        <v>#REF!</v>
      </c>
      <c r="D27" s="141" t="e">
        <f t="shared" si="6"/>
        <v>#REF!</v>
      </c>
      <c r="E27" s="141" t="e">
        <f t="shared" si="6"/>
        <v>#REF!</v>
      </c>
      <c r="F27" s="141" t="e">
        <f t="shared" si="6"/>
        <v>#REF!</v>
      </c>
      <c r="G27" s="141" t="e">
        <f t="shared" si="6"/>
        <v>#REF!</v>
      </c>
      <c r="H27" s="141" t="e">
        <f t="shared" ref="H27" si="7">ROUND(H8*0.85,)</f>
        <v>#REF!</v>
      </c>
      <c r="I27" s="141" t="e">
        <f t="shared" ref="I27" si="8">ROUND(I8*0.85,)</f>
        <v>#REF!</v>
      </c>
    </row>
    <row r="28" spans="1:9" ht="11.45" customHeight="1" x14ac:dyDescent="0.2">
      <c r="A28" s="3">
        <v>2</v>
      </c>
      <c r="B28" s="141" t="e">
        <f t="shared" ref="B28:G28" si="9">ROUND(B9*0.85,)+35</f>
        <v>#REF!</v>
      </c>
      <c r="C28" s="141" t="e">
        <f t="shared" si="9"/>
        <v>#REF!</v>
      </c>
      <c r="D28" s="141" t="e">
        <f t="shared" si="9"/>
        <v>#REF!</v>
      </c>
      <c r="E28" s="141" t="e">
        <f t="shared" si="9"/>
        <v>#REF!</v>
      </c>
      <c r="F28" s="141" t="e">
        <f t="shared" si="9"/>
        <v>#REF!</v>
      </c>
      <c r="G28" s="141" t="e">
        <f t="shared" si="9"/>
        <v>#REF!</v>
      </c>
      <c r="H28" s="141" t="e">
        <f t="shared" ref="H28:H40" si="10">ROUND(H9*0.85,)</f>
        <v>#REF!</v>
      </c>
      <c r="I28" s="141" t="e">
        <f t="shared" ref="I28" si="11">ROUND(I9*0.85,)</f>
        <v>#REF!</v>
      </c>
    </row>
    <row r="29" spans="1:9" ht="11.45" customHeight="1" x14ac:dyDescent="0.2">
      <c r="A29" s="120" t="s">
        <v>107</v>
      </c>
      <c r="B29" s="141"/>
      <c r="C29" s="141"/>
      <c r="D29" s="141"/>
      <c r="E29" s="141"/>
      <c r="F29" s="141"/>
      <c r="G29" s="141"/>
      <c r="H29" s="141"/>
      <c r="I29" s="141"/>
    </row>
    <row r="30" spans="1:9" ht="11.45" customHeight="1" x14ac:dyDescent="0.2">
      <c r="A30" s="3">
        <v>1</v>
      </c>
      <c r="B30" s="141" t="e">
        <f t="shared" ref="B30:G30" si="12">ROUND(B11*0.85,)+35</f>
        <v>#REF!</v>
      </c>
      <c r="C30" s="141" t="e">
        <f t="shared" si="12"/>
        <v>#REF!</v>
      </c>
      <c r="D30" s="141" t="e">
        <f t="shared" si="12"/>
        <v>#REF!</v>
      </c>
      <c r="E30" s="141" t="e">
        <f t="shared" si="12"/>
        <v>#REF!</v>
      </c>
      <c r="F30" s="141" t="e">
        <f t="shared" si="12"/>
        <v>#REF!</v>
      </c>
      <c r="G30" s="141" t="e">
        <f t="shared" si="12"/>
        <v>#REF!</v>
      </c>
      <c r="H30" s="141" t="e">
        <f t="shared" si="10"/>
        <v>#REF!</v>
      </c>
      <c r="I30" s="141" t="e">
        <f t="shared" ref="I30" si="13">ROUND(I11*0.85,)</f>
        <v>#REF!</v>
      </c>
    </row>
    <row r="31" spans="1:9" ht="11.45" customHeight="1" x14ac:dyDescent="0.2">
      <c r="A31" s="3">
        <v>2</v>
      </c>
      <c r="B31" s="141" t="e">
        <f t="shared" ref="B31:G31" si="14">ROUND(B12*0.85,)+35</f>
        <v>#REF!</v>
      </c>
      <c r="C31" s="141" t="e">
        <f t="shared" si="14"/>
        <v>#REF!</v>
      </c>
      <c r="D31" s="141" t="e">
        <f t="shared" si="14"/>
        <v>#REF!</v>
      </c>
      <c r="E31" s="141" t="e">
        <f t="shared" si="14"/>
        <v>#REF!</v>
      </c>
      <c r="F31" s="141" t="e">
        <f t="shared" si="14"/>
        <v>#REF!</v>
      </c>
      <c r="G31" s="141" t="e">
        <f t="shared" si="14"/>
        <v>#REF!</v>
      </c>
      <c r="H31" s="141" t="e">
        <f t="shared" si="10"/>
        <v>#REF!</v>
      </c>
      <c r="I31" s="141" t="e">
        <f t="shared" ref="I31" si="15">ROUND(I12*0.85,)</f>
        <v>#REF!</v>
      </c>
    </row>
    <row r="32" spans="1:9" ht="11.45" customHeight="1" x14ac:dyDescent="0.2">
      <c r="A32" s="120" t="s">
        <v>86</v>
      </c>
      <c r="B32" s="141"/>
      <c r="C32" s="141"/>
      <c r="D32" s="141"/>
      <c r="E32" s="141"/>
      <c r="F32" s="141"/>
      <c r="G32" s="141"/>
      <c r="H32" s="141"/>
      <c r="I32" s="141"/>
    </row>
    <row r="33" spans="1:9" ht="11.45" customHeight="1" x14ac:dyDescent="0.2">
      <c r="A33" s="3">
        <v>1</v>
      </c>
      <c r="B33" s="141" t="e">
        <f t="shared" ref="B33:G33" si="16">ROUND(B14*0.85,)+35</f>
        <v>#REF!</v>
      </c>
      <c r="C33" s="141" t="e">
        <f t="shared" si="16"/>
        <v>#REF!</v>
      </c>
      <c r="D33" s="141" t="e">
        <f t="shared" si="16"/>
        <v>#REF!</v>
      </c>
      <c r="E33" s="141" t="e">
        <f t="shared" si="16"/>
        <v>#REF!</v>
      </c>
      <c r="F33" s="141" t="e">
        <f t="shared" si="16"/>
        <v>#REF!</v>
      </c>
      <c r="G33" s="141" t="e">
        <f t="shared" si="16"/>
        <v>#REF!</v>
      </c>
      <c r="H33" s="141" t="e">
        <f t="shared" si="10"/>
        <v>#REF!</v>
      </c>
      <c r="I33" s="141" t="e">
        <f t="shared" ref="I33" si="17">ROUND(I14*0.85,)</f>
        <v>#REF!</v>
      </c>
    </row>
    <row r="34" spans="1:9" ht="11.45" customHeight="1" x14ac:dyDescent="0.2">
      <c r="A34" s="3">
        <v>2</v>
      </c>
      <c r="B34" s="141" t="e">
        <f t="shared" ref="B34:G34" si="18">ROUND(B15*0.85,)+35</f>
        <v>#REF!</v>
      </c>
      <c r="C34" s="141" t="e">
        <f t="shared" si="18"/>
        <v>#REF!</v>
      </c>
      <c r="D34" s="141" t="e">
        <f t="shared" si="18"/>
        <v>#REF!</v>
      </c>
      <c r="E34" s="141" t="e">
        <f t="shared" si="18"/>
        <v>#REF!</v>
      </c>
      <c r="F34" s="141" t="e">
        <f t="shared" si="18"/>
        <v>#REF!</v>
      </c>
      <c r="G34" s="141" t="e">
        <f t="shared" si="18"/>
        <v>#REF!</v>
      </c>
      <c r="H34" s="141" t="e">
        <f t="shared" si="10"/>
        <v>#REF!</v>
      </c>
      <c r="I34" s="141" t="e">
        <f t="shared" ref="I34" si="19">ROUND(I15*0.85,)</f>
        <v>#REF!</v>
      </c>
    </row>
    <row r="35" spans="1:9" ht="11.45" customHeight="1" x14ac:dyDescent="0.2">
      <c r="A35" s="122" t="s">
        <v>91</v>
      </c>
      <c r="B35" s="141"/>
      <c r="C35" s="141"/>
      <c r="D35" s="141"/>
      <c r="E35" s="141"/>
      <c r="F35" s="141"/>
      <c r="G35" s="141"/>
      <c r="H35" s="141"/>
      <c r="I35" s="141"/>
    </row>
    <row r="36" spans="1:9" ht="11.45" customHeight="1" x14ac:dyDescent="0.2">
      <c r="A36" s="3">
        <v>1</v>
      </c>
      <c r="B36" s="141" t="e">
        <f t="shared" ref="B36:G36" si="20">ROUND(B17*0.85,)+35</f>
        <v>#REF!</v>
      </c>
      <c r="C36" s="141" t="e">
        <f t="shared" si="20"/>
        <v>#REF!</v>
      </c>
      <c r="D36" s="141" t="e">
        <f t="shared" si="20"/>
        <v>#REF!</v>
      </c>
      <c r="E36" s="141" t="e">
        <f t="shared" si="20"/>
        <v>#REF!</v>
      </c>
      <c r="F36" s="141" t="e">
        <f t="shared" si="20"/>
        <v>#REF!</v>
      </c>
      <c r="G36" s="141" t="e">
        <f t="shared" si="20"/>
        <v>#REF!</v>
      </c>
      <c r="H36" s="141" t="e">
        <f t="shared" si="10"/>
        <v>#REF!</v>
      </c>
      <c r="I36" s="141" t="e">
        <f t="shared" ref="I36" si="21">ROUND(I17*0.85,)</f>
        <v>#REF!</v>
      </c>
    </row>
    <row r="37" spans="1:9" ht="11.45" customHeight="1" x14ac:dyDescent="0.2">
      <c r="A37" s="3">
        <v>2</v>
      </c>
      <c r="B37" s="141" t="e">
        <f t="shared" ref="B37:G37" si="22">ROUND(B18*0.85,)+35</f>
        <v>#REF!</v>
      </c>
      <c r="C37" s="141" t="e">
        <f t="shared" si="22"/>
        <v>#REF!</v>
      </c>
      <c r="D37" s="141" t="e">
        <f t="shared" si="22"/>
        <v>#REF!</v>
      </c>
      <c r="E37" s="141" t="e">
        <f t="shared" si="22"/>
        <v>#REF!</v>
      </c>
      <c r="F37" s="141" t="e">
        <f t="shared" si="22"/>
        <v>#REF!</v>
      </c>
      <c r="G37" s="141" t="e">
        <f t="shared" si="22"/>
        <v>#REF!</v>
      </c>
      <c r="H37" s="141" t="e">
        <f t="shared" si="10"/>
        <v>#REF!</v>
      </c>
      <c r="I37" s="141" t="e">
        <f t="shared" ref="I37" si="23">ROUND(I18*0.85,)</f>
        <v>#REF!</v>
      </c>
    </row>
    <row r="38" spans="1:9" ht="11.45" customHeight="1" x14ac:dyDescent="0.2">
      <c r="A38" s="119" t="s">
        <v>92</v>
      </c>
      <c r="B38" s="141"/>
      <c r="C38" s="141"/>
      <c r="D38" s="141"/>
      <c r="E38" s="141"/>
      <c r="F38" s="141"/>
      <c r="G38" s="141"/>
      <c r="H38" s="141"/>
      <c r="I38" s="141"/>
    </row>
    <row r="39" spans="1:9" ht="11.45" customHeight="1" x14ac:dyDescent="0.2">
      <c r="A39" s="3">
        <v>1</v>
      </c>
      <c r="B39" s="141" t="e">
        <f t="shared" ref="B39:G39" si="24">ROUND(B20*0.85,)+35</f>
        <v>#REF!</v>
      </c>
      <c r="C39" s="141" t="e">
        <f t="shared" si="24"/>
        <v>#REF!</v>
      </c>
      <c r="D39" s="141" t="e">
        <f t="shared" si="24"/>
        <v>#REF!</v>
      </c>
      <c r="E39" s="141" t="e">
        <f t="shared" si="24"/>
        <v>#REF!</v>
      </c>
      <c r="F39" s="141" t="e">
        <f t="shared" si="24"/>
        <v>#REF!</v>
      </c>
      <c r="G39" s="141" t="e">
        <f t="shared" si="24"/>
        <v>#REF!</v>
      </c>
      <c r="H39" s="141" t="e">
        <f t="shared" si="10"/>
        <v>#REF!</v>
      </c>
      <c r="I39" s="141" t="e">
        <f t="shared" ref="I39" si="25">ROUND(I20*0.85,)</f>
        <v>#REF!</v>
      </c>
    </row>
    <row r="40" spans="1:9" ht="11.45" customHeight="1" x14ac:dyDescent="0.2">
      <c r="A40" s="3">
        <v>2</v>
      </c>
      <c r="B40" s="141" t="e">
        <f t="shared" ref="B40:G40" si="26">ROUND(B21*0.85,)+35</f>
        <v>#REF!</v>
      </c>
      <c r="C40" s="141" t="e">
        <f t="shared" si="26"/>
        <v>#REF!</v>
      </c>
      <c r="D40" s="141" t="e">
        <f t="shared" si="26"/>
        <v>#REF!</v>
      </c>
      <c r="E40" s="141" t="e">
        <f t="shared" si="26"/>
        <v>#REF!</v>
      </c>
      <c r="F40" s="141" t="e">
        <f t="shared" si="26"/>
        <v>#REF!</v>
      </c>
      <c r="G40" s="141" t="e">
        <f t="shared" si="26"/>
        <v>#REF!</v>
      </c>
      <c r="H40" s="141" t="e">
        <f t="shared" si="10"/>
        <v>#REF!</v>
      </c>
      <c r="I40" s="141" t="e">
        <f t="shared" ref="I40" si="27">ROUND(I21*0.85,)</f>
        <v>#REF!</v>
      </c>
    </row>
    <row r="41" spans="1:9" ht="11.45" customHeight="1" x14ac:dyDescent="0.2">
      <c r="A41" s="24"/>
    </row>
    <row r="42" spans="1:9" x14ac:dyDescent="0.2">
      <c r="A42" s="22"/>
    </row>
    <row r="43" spans="1:9" x14ac:dyDescent="0.2">
      <c r="A43" s="41" t="s">
        <v>3</v>
      </c>
    </row>
    <row r="44" spans="1:9" x14ac:dyDescent="0.2">
      <c r="A44" s="42" t="s">
        <v>4</v>
      </c>
    </row>
    <row r="45" spans="1:9" x14ac:dyDescent="0.2">
      <c r="A45" s="42" t="s">
        <v>5</v>
      </c>
    </row>
    <row r="46" spans="1:9" ht="12.6" customHeight="1" x14ac:dyDescent="0.2">
      <c r="A46" s="26" t="s">
        <v>6</v>
      </c>
    </row>
    <row r="47" spans="1:9" x14ac:dyDescent="0.2">
      <c r="A47" s="42" t="s">
        <v>195</v>
      </c>
    </row>
    <row r="48" spans="1:9" ht="12.75" thickBot="1" x14ac:dyDescent="0.25">
      <c r="A48" s="42" t="s">
        <v>75</v>
      </c>
    </row>
    <row r="49" spans="1:1" ht="12.75" thickBot="1" x14ac:dyDescent="0.25">
      <c r="A49" s="167" t="s">
        <v>190</v>
      </c>
    </row>
    <row r="50" spans="1:1" ht="24" x14ac:dyDescent="0.2">
      <c r="A50" s="168" t="s">
        <v>191</v>
      </c>
    </row>
    <row r="51" spans="1:1" ht="72.75" thickBot="1" x14ac:dyDescent="0.25">
      <c r="A51" s="169" t="s">
        <v>192</v>
      </c>
    </row>
    <row r="52" spans="1:1" ht="12.75" thickBot="1" x14ac:dyDescent="0.25">
      <c r="A52" s="170" t="s">
        <v>18</v>
      </c>
    </row>
    <row r="53" spans="1:1" x14ac:dyDescent="0.2">
      <c r="A53" s="171" t="s">
        <v>202</v>
      </c>
    </row>
    <row r="54" spans="1:1" ht="27" customHeight="1" thickBot="1" x14ac:dyDescent="0.25">
      <c r="A54" s="172" t="s">
        <v>203</v>
      </c>
    </row>
    <row r="55" spans="1:1" ht="57" customHeight="1" x14ac:dyDescent="0.2">
      <c r="A55" s="192" t="s">
        <v>201</v>
      </c>
    </row>
    <row r="56" spans="1:1" ht="57" customHeight="1" thickBot="1" x14ac:dyDescent="0.25">
      <c r="A56" s="193"/>
    </row>
    <row r="57" spans="1:1" ht="48.75" thickBot="1" x14ac:dyDescent="0.25">
      <c r="A57" s="177" t="s">
        <v>199</v>
      </c>
    </row>
    <row r="58" spans="1:1" x14ac:dyDescent="0.2">
      <c r="A58" s="173" t="s">
        <v>193</v>
      </c>
    </row>
    <row r="59" spans="1:1" x14ac:dyDescent="0.2">
      <c r="A59" s="173" t="s">
        <v>194</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topLeftCell="A19" zoomScale="115" zoomScaleNormal="115" workbookViewId="0">
      <pane xSplit="1" topLeftCell="H1" activePane="topRight" state="frozen"/>
      <selection pane="topRight" activeCell="L20" sqref="L20"/>
    </sheetView>
  </sheetViews>
  <sheetFormatPr defaultColWidth="8.5703125" defaultRowHeight="12" x14ac:dyDescent="0.2"/>
  <cols>
    <col min="1" max="1" width="84.85546875" style="1" customWidth="1"/>
    <col min="2" max="7" width="8.5703125" style="1" hidden="1" customWidth="1"/>
    <col min="8" max="16384" width="8.5703125" style="1"/>
  </cols>
  <sheetData>
    <row r="1" spans="1:9" ht="11.45" customHeight="1" x14ac:dyDescent="0.2">
      <c r="A1" s="9" t="s">
        <v>175</v>
      </c>
    </row>
    <row r="2" spans="1:9" ht="11.45" customHeight="1" x14ac:dyDescent="0.2">
      <c r="A2" s="176" t="s">
        <v>23</v>
      </c>
    </row>
    <row r="3" spans="1:9" ht="11.45" customHeight="1" x14ac:dyDescent="0.2">
      <c r="A3" s="9"/>
    </row>
    <row r="4" spans="1:9" ht="11.25" customHeight="1" x14ac:dyDescent="0.2">
      <c r="A4" s="95" t="s">
        <v>1</v>
      </c>
    </row>
    <row r="5" spans="1:9"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row>
    <row r="6" spans="1:9"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row>
    <row r="7" spans="1:9" s="118" customFormat="1" ht="11.45" customHeight="1" x14ac:dyDescent="0.2">
      <c r="A7" s="184" t="s">
        <v>11</v>
      </c>
    </row>
    <row r="8" spans="1:9"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row>
    <row r="9" spans="1:9"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row>
    <row r="10" spans="1:9" s="118" customFormat="1" ht="11.45" customHeight="1" x14ac:dyDescent="0.2">
      <c r="A10" s="120" t="s">
        <v>107</v>
      </c>
      <c r="B10" s="141"/>
      <c r="C10" s="141"/>
      <c r="D10" s="141"/>
      <c r="E10" s="141"/>
      <c r="F10" s="141"/>
      <c r="G10" s="141"/>
      <c r="H10" s="141"/>
      <c r="I10" s="141"/>
    </row>
    <row r="11" spans="1:9"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row>
    <row r="12" spans="1:9"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row>
    <row r="13" spans="1:9" s="118" customFormat="1" ht="11.45" customHeight="1" x14ac:dyDescent="0.2">
      <c r="A13" s="120" t="s">
        <v>86</v>
      </c>
      <c r="B13" s="141"/>
      <c r="C13" s="141"/>
      <c r="D13" s="141"/>
      <c r="E13" s="141"/>
      <c r="F13" s="141"/>
      <c r="G13" s="141"/>
      <c r="H13" s="141"/>
      <c r="I13" s="141"/>
    </row>
    <row r="14" spans="1:9"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row>
    <row r="15" spans="1:9"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row>
    <row r="16" spans="1:9" s="118" customFormat="1" ht="11.45" customHeight="1" x14ac:dyDescent="0.2">
      <c r="A16" s="122" t="s">
        <v>91</v>
      </c>
      <c r="B16" s="141"/>
      <c r="C16" s="141"/>
      <c r="D16" s="141"/>
      <c r="E16" s="141"/>
      <c r="F16" s="141"/>
      <c r="G16" s="141"/>
      <c r="H16" s="141"/>
      <c r="I16" s="141"/>
    </row>
    <row r="17" spans="1:9"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row>
    <row r="18" spans="1:9"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row>
    <row r="19" spans="1:9" s="118" customFormat="1" ht="11.45" customHeight="1" x14ac:dyDescent="0.2">
      <c r="A19" s="119" t="s">
        <v>92</v>
      </c>
      <c r="B19" s="141"/>
      <c r="C19" s="141"/>
      <c r="D19" s="141"/>
      <c r="E19" s="141"/>
      <c r="F19" s="141"/>
      <c r="G19" s="141"/>
      <c r="H19" s="141"/>
      <c r="I19" s="141"/>
    </row>
    <row r="20" spans="1:9"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row>
    <row r="21" spans="1:9"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row>
    <row r="22" spans="1:9" s="118" customFormat="1" ht="11.45" customHeight="1" x14ac:dyDescent="0.2">
      <c r="A22" s="24"/>
      <c r="B22" s="142"/>
      <c r="C22" s="142"/>
      <c r="D22" s="142"/>
      <c r="E22" s="142"/>
      <c r="F22" s="142"/>
      <c r="G22" s="142"/>
      <c r="H22" s="142"/>
      <c r="I22" s="142"/>
    </row>
    <row r="23" spans="1:9" s="118" customFormat="1" ht="11.45" customHeight="1" x14ac:dyDescent="0.2">
      <c r="A23" s="97" t="s">
        <v>2</v>
      </c>
      <c r="B23" s="142"/>
      <c r="C23" s="142"/>
      <c r="D23" s="142"/>
      <c r="E23" s="142"/>
      <c r="F23" s="142"/>
      <c r="G23" s="142"/>
      <c r="H23" s="142"/>
      <c r="I23" s="142"/>
    </row>
    <row r="24" spans="1:9"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I24" si="1">H5</f>
        <v>#REF!</v>
      </c>
      <c r="I24" s="129" t="e">
        <f t="shared" si="1"/>
        <v>#REF!</v>
      </c>
    </row>
    <row r="25" spans="1:9" ht="24.6" customHeight="1" x14ac:dyDescent="0.2">
      <c r="A25" s="37"/>
      <c r="B25" s="129" t="e">
        <f t="shared" ref="B25:G25" si="2">B6</f>
        <v>#REF!</v>
      </c>
      <c r="C25" s="129" t="e">
        <f t="shared" si="2"/>
        <v>#REF!</v>
      </c>
      <c r="D25" s="129" t="e">
        <f t="shared" si="2"/>
        <v>#REF!</v>
      </c>
      <c r="E25" s="129" t="e">
        <f t="shared" si="2"/>
        <v>#REF!</v>
      </c>
      <c r="F25" s="129" t="e">
        <f t="shared" si="2"/>
        <v>#REF!</v>
      </c>
      <c r="G25" s="129" t="e">
        <f t="shared" si="2"/>
        <v>#REF!</v>
      </c>
      <c r="H25" s="129" t="e">
        <f t="shared" ref="H25:I25" si="3">H6</f>
        <v>#REF!</v>
      </c>
      <c r="I25" s="129" t="e">
        <f t="shared" si="3"/>
        <v>#REF!</v>
      </c>
    </row>
    <row r="26" spans="1:9" s="118" customFormat="1" ht="11.45" customHeight="1" x14ac:dyDescent="0.2">
      <c r="A26" s="184" t="s">
        <v>11</v>
      </c>
    </row>
    <row r="27" spans="1:9" ht="11.45" customHeight="1" x14ac:dyDescent="0.2">
      <c r="A27" s="3">
        <v>1</v>
      </c>
      <c r="B27" s="141" t="e">
        <f t="shared" ref="B27:G27" si="4">ROUND(B8*0.87,)+25</f>
        <v>#REF!</v>
      </c>
      <c r="C27" s="141" t="e">
        <f t="shared" si="4"/>
        <v>#REF!</v>
      </c>
      <c r="D27" s="141" t="e">
        <f t="shared" si="4"/>
        <v>#REF!</v>
      </c>
      <c r="E27" s="141" t="e">
        <f t="shared" si="4"/>
        <v>#REF!</v>
      </c>
      <c r="F27" s="141" t="e">
        <f t="shared" si="4"/>
        <v>#REF!</v>
      </c>
      <c r="G27" s="141" t="e">
        <f t="shared" si="4"/>
        <v>#REF!</v>
      </c>
      <c r="H27" s="141" t="e">
        <f t="shared" ref="H27:I27" si="5">ROUND(H8*0.87,)+25</f>
        <v>#REF!</v>
      </c>
      <c r="I27" s="141" t="e">
        <f t="shared" si="5"/>
        <v>#REF!</v>
      </c>
    </row>
    <row r="28" spans="1:9" ht="11.45" customHeight="1" x14ac:dyDescent="0.2">
      <c r="A28" s="3">
        <v>2</v>
      </c>
      <c r="B28" s="141" t="e">
        <f t="shared" ref="B28:G28" si="6">ROUND(B9*0.87,)+25</f>
        <v>#REF!</v>
      </c>
      <c r="C28" s="141" t="e">
        <f t="shared" si="6"/>
        <v>#REF!</v>
      </c>
      <c r="D28" s="141" t="e">
        <f t="shared" si="6"/>
        <v>#REF!</v>
      </c>
      <c r="E28" s="141" t="e">
        <f t="shared" si="6"/>
        <v>#REF!</v>
      </c>
      <c r="F28" s="141" t="e">
        <f t="shared" si="6"/>
        <v>#REF!</v>
      </c>
      <c r="G28" s="141" t="e">
        <f t="shared" si="6"/>
        <v>#REF!</v>
      </c>
      <c r="H28" s="141" t="e">
        <f t="shared" ref="H28:I28" si="7">ROUND(H9*0.87,)+25</f>
        <v>#REF!</v>
      </c>
      <c r="I28" s="141" t="e">
        <f t="shared" si="7"/>
        <v>#REF!</v>
      </c>
    </row>
    <row r="29" spans="1:9" s="118" customFormat="1" ht="11.45" customHeight="1" x14ac:dyDescent="0.2">
      <c r="A29" s="120" t="s">
        <v>107</v>
      </c>
      <c r="B29" s="141"/>
      <c r="C29" s="141"/>
      <c r="D29" s="141"/>
      <c r="E29" s="141"/>
      <c r="F29" s="141"/>
      <c r="G29" s="141"/>
      <c r="H29" s="141"/>
      <c r="I29" s="141"/>
    </row>
    <row r="30" spans="1:9" ht="11.45" customHeight="1" x14ac:dyDescent="0.2">
      <c r="A30" s="3">
        <v>1</v>
      </c>
      <c r="B30" s="141" t="e">
        <f t="shared" ref="B30:G30" si="8">ROUND(B11*0.87,)+25</f>
        <v>#REF!</v>
      </c>
      <c r="C30" s="141" t="e">
        <f t="shared" si="8"/>
        <v>#REF!</v>
      </c>
      <c r="D30" s="141" t="e">
        <f t="shared" si="8"/>
        <v>#REF!</v>
      </c>
      <c r="E30" s="141" t="e">
        <f t="shared" si="8"/>
        <v>#REF!</v>
      </c>
      <c r="F30" s="141" t="e">
        <f t="shared" si="8"/>
        <v>#REF!</v>
      </c>
      <c r="G30" s="141" t="e">
        <f t="shared" si="8"/>
        <v>#REF!</v>
      </c>
      <c r="H30" s="141" t="e">
        <f t="shared" ref="H30:I30" si="9">ROUND(H11*0.87,)+25</f>
        <v>#REF!</v>
      </c>
      <c r="I30" s="141" t="e">
        <f t="shared" si="9"/>
        <v>#REF!</v>
      </c>
    </row>
    <row r="31" spans="1:9" ht="11.45" customHeight="1" x14ac:dyDescent="0.2">
      <c r="A31" s="3">
        <v>2</v>
      </c>
      <c r="B31" s="141" t="e">
        <f t="shared" ref="B31:G31" si="10">ROUND(B12*0.87,)+25</f>
        <v>#REF!</v>
      </c>
      <c r="C31" s="141" t="e">
        <f t="shared" si="10"/>
        <v>#REF!</v>
      </c>
      <c r="D31" s="141" t="e">
        <f t="shared" si="10"/>
        <v>#REF!</v>
      </c>
      <c r="E31" s="141" t="e">
        <f t="shared" si="10"/>
        <v>#REF!</v>
      </c>
      <c r="F31" s="141" t="e">
        <f t="shared" si="10"/>
        <v>#REF!</v>
      </c>
      <c r="G31" s="141" t="e">
        <f t="shared" si="10"/>
        <v>#REF!</v>
      </c>
      <c r="H31" s="141" t="e">
        <f t="shared" ref="H31:I31" si="11">ROUND(H12*0.87,)+25</f>
        <v>#REF!</v>
      </c>
      <c r="I31" s="141" t="e">
        <f t="shared" si="11"/>
        <v>#REF!</v>
      </c>
    </row>
    <row r="32" spans="1:9" s="118" customFormat="1" ht="11.45" customHeight="1" x14ac:dyDescent="0.2">
      <c r="A32" s="120" t="s">
        <v>86</v>
      </c>
      <c r="B32" s="141"/>
      <c r="C32" s="141"/>
      <c r="D32" s="141"/>
      <c r="E32" s="141"/>
      <c r="F32" s="141"/>
      <c r="G32" s="141"/>
      <c r="H32" s="141"/>
      <c r="I32" s="141"/>
    </row>
    <row r="33" spans="1:9" ht="11.45" customHeight="1" x14ac:dyDescent="0.2">
      <c r="A33" s="3">
        <v>1</v>
      </c>
      <c r="B33" s="141" t="e">
        <f t="shared" ref="B33:G33" si="12">ROUND(B14*0.87,)+25</f>
        <v>#REF!</v>
      </c>
      <c r="C33" s="141" t="e">
        <f t="shared" si="12"/>
        <v>#REF!</v>
      </c>
      <c r="D33" s="141" t="e">
        <f t="shared" si="12"/>
        <v>#REF!</v>
      </c>
      <c r="E33" s="141" t="e">
        <f t="shared" si="12"/>
        <v>#REF!</v>
      </c>
      <c r="F33" s="141" t="e">
        <f t="shared" si="12"/>
        <v>#REF!</v>
      </c>
      <c r="G33" s="141" t="e">
        <f t="shared" si="12"/>
        <v>#REF!</v>
      </c>
      <c r="H33" s="141" t="e">
        <f t="shared" ref="H33:I33" si="13">ROUND(H14*0.87,)+25</f>
        <v>#REF!</v>
      </c>
      <c r="I33" s="141" t="e">
        <f t="shared" si="13"/>
        <v>#REF!</v>
      </c>
    </row>
    <row r="34" spans="1:9" ht="11.45" customHeight="1" x14ac:dyDescent="0.2">
      <c r="A34" s="3">
        <v>2</v>
      </c>
      <c r="B34" s="141" t="e">
        <f t="shared" ref="B34:G34" si="14">ROUND(B15*0.87,)+25</f>
        <v>#REF!</v>
      </c>
      <c r="C34" s="141" t="e">
        <f t="shared" si="14"/>
        <v>#REF!</v>
      </c>
      <c r="D34" s="141" t="e">
        <f t="shared" si="14"/>
        <v>#REF!</v>
      </c>
      <c r="E34" s="141" t="e">
        <f t="shared" si="14"/>
        <v>#REF!</v>
      </c>
      <c r="F34" s="141" t="e">
        <f t="shared" si="14"/>
        <v>#REF!</v>
      </c>
      <c r="G34" s="141" t="e">
        <f t="shared" si="14"/>
        <v>#REF!</v>
      </c>
      <c r="H34" s="141" t="e">
        <f t="shared" ref="H34:I34" si="15">ROUND(H15*0.87,)+25</f>
        <v>#REF!</v>
      </c>
      <c r="I34" s="141" t="e">
        <f t="shared" si="15"/>
        <v>#REF!</v>
      </c>
    </row>
    <row r="35" spans="1:9" s="118" customFormat="1" ht="11.45" customHeight="1" x14ac:dyDescent="0.2">
      <c r="A35" s="122" t="s">
        <v>91</v>
      </c>
      <c r="B35" s="141"/>
      <c r="C35" s="141"/>
      <c r="D35" s="141"/>
      <c r="E35" s="141"/>
      <c r="F35" s="141"/>
      <c r="G35" s="141"/>
      <c r="H35" s="141"/>
      <c r="I35" s="141"/>
    </row>
    <row r="36" spans="1:9" ht="11.45" customHeight="1" x14ac:dyDescent="0.2">
      <c r="A36" s="3">
        <v>1</v>
      </c>
      <c r="B36" s="141" t="e">
        <f t="shared" ref="B36:G36" si="16">ROUND(B17*0.87,)+25</f>
        <v>#REF!</v>
      </c>
      <c r="C36" s="141" t="e">
        <f t="shared" si="16"/>
        <v>#REF!</v>
      </c>
      <c r="D36" s="141" t="e">
        <f t="shared" si="16"/>
        <v>#REF!</v>
      </c>
      <c r="E36" s="141" t="e">
        <f t="shared" si="16"/>
        <v>#REF!</v>
      </c>
      <c r="F36" s="141" t="e">
        <f t="shared" si="16"/>
        <v>#REF!</v>
      </c>
      <c r="G36" s="141" t="e">
        <f t="shared" si="16"/>
        <v>#REF!</v>
      </c>
      <c r="H36" s="141" t="e">
        <f t="shared" ref="H36:I36" si="17">ROUND(H17*0.87,)+25</f>
        <v>#REF!</v>
      </c>
      <c r="I36" s="141" t="e">
        <f t="shared" si="17"/>
        <v>#REF!</v>
      </c>
    </row>
    <row r="37" spans="1:9" ht="11.45" customHeight="1" x14ac:dyDescent="0.2">
      <c r="A37" s="3">
        <v>2</v>
      </c>
      <c r="B37" s="141" t="e">
        <f t="shared" ref="B37:G37" si="18">ROUND(B18*0.87,)+25</f>
        <v>#REF!</v>
      </c>
      <c r="C37" s="141" t="e">
        <f t="shared" si="18"/>
        <v>#REF!</v>
      </c>
      <c r="D37" s="141" t="e">
        <f t="shared" si="18"/>
        <v>#REF!</v>
      </c>
      <c r="E37" s="141" t="e">
        <f t="shared" si="18"/>
        <v>#REF!</v>
      </c>
      <c r="F37" s="141" t="e">
        <f t="shared" si="18"/>
        <v>#REF!</v>
      </c>
      <c r="G37" s="141" t="e">
        <f t="shared" si="18"/>
        <v>#REF!</v>
      </c>
      <c r="H37" s="141" t="e">
        <f t="shared" ref="H37:I37" si="19">ROUND(H18*0.87,)+25</f>
        <v>#REF!</v>
      </c>
      <c r="I37" s="141" t="e">
        <f t="shared" si="19"/>
        <v>#REF!</v>
      </c>
    </row>
    <row r="38" spans="1:9" s="118" customFormat="1" ht="11.45" customHeight="1" x14ac:dyDescent="0.2">
      <c r="A38" s="119" t="s">
        <v>92</v>
      </c>
      <c r="B38" s="141"/>
      <c r="C38" s="141"/>
      <c r="D38" s="141"/>
      <c r="E38" s="141"/>
      <c r="F38" s="141"/>
      <c r="G38" s="141"/>
      <c r="H38" s="141"/>
      <c r="I38" s="141"/>
    </row>
    <row r="39" spans="1:9" ht="11.45" customHeight="1" x14ac:dyDescent="0.2">
      <c r="A39" s="3">
        <v>1</v>
      </c>
      <c r="B39" s="141" t="e">
        <f t="shared" ref="B39:G39" si="20">ROUND(B20*0.87,)+25</f>
        <v>#REF!</v>
      </c>
      <c r="C39" s="141" t="e">
        <f t="shared" si="20"/>
        <v>#REF!</v>
      </c>
      <c r="D39" s="141" t="e">
        <f t="shared" si="20"/>
        <v>#REF!</v>
      </c>
      <c r="E39" s="141" t="e">
        <f t="shared" si="20"/>
        <v>#REF!</v>
      </c>
      <c r="F39" s="141" t="e">
        <f t="shared" si="20"/>
        <v>#REF!</v>
      </c>
      <c r="G39" s="141" t="e">
        <f t="shared" si="20"/>
        <v>#REF!</v>
      </c>
      <c r="H39" s="141" t="e">
        <f t="shared" ref="H39:I39" si="21">ROUND(H20*0.87,)+25</f>
        <v>#REF!</v>
      </c>
      <c r="I39" s="141" t="e">
        <f t="shared" si="21"/>
        <v>#REF!</v>
      </c>
    </row>
    <row r="40" spans="1:9" ht="11.45" customHeight="1" x14ac:dyDescent="0.2">
      <c r="A40" s="3">
        <v>2</v>
      </c>
      <c r="B40" s="141" t="e">
        <f t="shared" ref="B40:G40" si="22">ROUND(B21*0.87,)+25</f>
        <v>#REF!</v>
      </c>
      <c r="C40" s="141" t="e">
        <f t="shared" si="22"/>
        <v>#REF!</v>
      </c>
      <c r="D40" s="141" t="e">
        <f t="shared" si="22"/>
        <v>#REF!</v>
      </c>
      <c r="E40" s="141" t="e">
        <f t="shared" si="22"/>
        <v>#REF!</v>
      </c>
      <c r="F40" s="141" t="e">
        <f t="shared" si="22"/>
        <v>#REF!</v>
      </c>
      <c r="G40" s="141" t="e">
        <f t="shared" si="22"/>
        <v>#REF!</v>
      </c>
      <c r="H40" s="141" t="e">
        <f t="shared" ref="H40:I40" si="23">ROUND(H21*0.87,)+25</f>
        <v>#REF!</v>
      </c>
      <c r="I40" s="141" t="e">
        <f t="shared" si="23"/>
        <v>#REF!</v>
      </c>
    </row>
    <row r="41" spans="1:9" ht="11.45" customHeight="1" x14ac:dyDescent="0.2">
      <c r="A41" s="24"/>
    </row>
    <row r="42" spans="1:9" x14ac:dyDescent="0.2">
      <c r="A42" s="22"/>
    </row>
    <row r="43" spans="1:9" x14ac:dyDescent="0.2">
      <c r="A43" s="41" t="s">
        <v>3</v>
      </c>
    </row>
    <row r="44" spans="1:9" x14ac:dyDescent="0.2">
      <c r="A44" s="42" t="s">
        <v>4</v>
      </c>
    </row>
    <row r="45" spans="1:9" x14ac:dyDescent="0.2">
      <c r="A45" s="42" t="s">
        <v>5</v>
      </c>
    </row>
    <row r="46" spans="1:9" ht="12.6" customHeight="1" x14ac:dyDescent="0.2">
      <c r="A46" s="26" t="s">
        <v>6</v>
      </c>
    </row>
    <row r="47" spans="1:9" x14ac:dyDescent="0.2">
      <c r="A47" s="42" t="s">
        <v>196</v>
      </c>
    </row>
    <row r="48" spans="1:9" ht="12.75" thickBot="1" x14ac:dyDescent="0.25">
      <c r="A48" s="42" t="s">
        <v>75</v>
      </c>
    </row>
    <row r="49" spans="1:1" ht="12.75" thickBot="1" x14ac:dyDescent="0.25">
      <c r="A49" s="167" t="s">
        <v>190</v>
      </c>
    </row>
    <row r="50" spans="1:1" ht="24" x14ac:dyDescent="0.2">
      <c r="A50" s="168" t="s">
        <v>191</v>
      </c>
    </row>
    <row r="51" spans="1:1" ht="72.75" thickBot="1" x14ac:dyDescent="0.25">
      <c r="A51" s="169" t="s">
        <v>192</v>
      </c>
    </row>
    <row r="52" spans="1:1" ht="12" customHeight="1" thickBot="1" x14ac:dyDescent="0.25">
      <c r="A52" s="170" t="s">
        <v>18</v>
      </c>
    </row>
    <row r="53" spans="1:1" ht="12.75" customHeight="1" x14ac:dyDescent="0.2">
      <c r="A53" s="171" t="s">
        <v>202</v>
      </c>
    </row>
    <row r="54" spans="1:1" ht="24.75" thickBot="1" x14ac:dyDescent="0.25">
      <c r="A54" s="172" t="s">
        <v>203</v>
      </c>
    </row>
    <row r="55" spans="1:1" ht="55.5" customHeight="1" x14ac:dyDescent="0.2">
      <c r="A55" s="192" t="s">
        <v>201</v>
      </c>
    </row>
    <row r="56" spans="1:1" ht="55.5" customHeight="1" thickBot="1" x14ac:dyDescent="0.25">
      <c r="A56" s="193"/>
    </row>
    <row r="57" spans="1:1" ht="48.75" thickBot="1" x14ac:dyDescent="0.25">
      <c r="A57" s="177" t="s">
        <v>199</v>
      </c>
    </row>
    <row r="58" spans="1:1" x14ac:dyDescent="0.2">
      <c r="A58" s="173" t="s">
        <v>193</v>
      </c>
    </row>
    <row r="59" spans="1:1" x14ac:dyDescent="0.2">
      <c r="A59" s="173" t="s">
        <v>194</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1"/>
  <sheetViews>
    <sheetView topLeftCell="A16" zoomScale="115" zoomScaleNormal="115" workbookViewId="0">
      <pane xSplit="1" topLeftCell="I1" activePane="topRight" state="frozen"/>
      <selection pane="topRight" activeCell="L20" sqref="L20"/>
    </sheetView>
  </sheetViews>
  <sheetFormatPr defaultColWidth="8.5703125" defaultRowHeight="12" x14ac:dyDescent="0.2"/>
  <cols>
    <col min="1" max="1" width="84.85546875" style="1" customWidth="1"/>
    <col min="2" max="7" width="8.5703125" style="1" hidden="1" customWidth="1"/>
    <col min="8" max="8" width="8.5703125" style="118"/>
    <col min="9" max="16384" width="8.5703125" style="1"/>
  </cols>
  <sheetData>
    <row r="1" spans="1:10" ht="11.45" customHeight="1" x14ac:dyDescent="0.2">
      <c r="A1" s="9" t="s">
        <v>175</v>
      </c>
    </row>
    <row r="2" spans="1:10" ht="11.45" customHeight="1" x14ac:dyDescent="0.2">
      <c r="A2" s="176"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s="118" customFormat="1" ht="11.45" customHeight="1" x14ac:dyDescent="0.2">
      <c r="A7" s="184" t="s">
        <v>11</v>
      </c>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s="118" customFormat="1" ht="11.45" customHeight="1" x14ac:dyDescent="0.2">
      <c r="A10" s="120"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s="118" customFormat="1" ht="11.45" customHeight="1" x14ac:dyDescent="0.2">
      <c r="A13" s="120"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s="118" customFormat="1" ht="11.45" customHeight="1" x14ac:dyDescent="0.2">
      <c r="A16" s="122"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s="118" customFormat="1" ht="11.45" customHeight="1" x14ac:dyDescent="0.2">
      <c r="A19" s="119"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s="118" customFormat="1" ht="11.45" customHeight="1" x14ac:dyDescent="0.2">
      <c r="A22" s="24"/>
      <c r="B22" s="142"/>
      <c r="C22" s="142"/>
      <c r="D22" s="142"/>
      <c r="E22" s="142"/>
      <c r="F22" s="142"/>
      <c r="G22" s="142"/>
      <c r="H22" s="142"/>
      <c r="I22" s="142"/>
      <c r="J22" s="142"/>
    </row>
    <row r="23" spans="1:10" s="118" customFormat="1" ht="11.45" customHeight="1" x14ac:dyDescent="0.2">
      <c r="A23" s="97" t="s">
        <v>2</v>
      </c>
      <c r="B23" s="142"/>
      <c r="C23" s="142"/>
      <c r="D23" s="142"/>
      <c r="E23" s="142"/>
      <c r="F23" s="142"/>
      <c r="G23" s="142"/>
      <c r="H23" s="142"/>
      <c r="I23" s="142"/>
      <c r="J23" s="142"/>
    </row>
    <row r="24" spans="1:10" ht="24.6"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J24" si="2">I5</f>
        <v>#REF!</v>
      </c>
      <c r="J24" s="129" t="e">
        <f t="shared" si="2"/>
        <v>#REF!</v>
      </c>
    </row>
    <row r="25" spans="1:10" ht="24.6"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J25" si="5">I6</f>
        <v>#REF!</v>
      </c>
      <c r="J25" s="129" t="e">
        <f t="shared" si="5"/>
        <v>#REF!</v>
      </c>
    </row>
    <row r="26" spans="1:10" s="118" customFormat="1" ht="11.45" customHeight="1" x14ac:dyDescent="0.2">
      <c r="A26" s="184" t="s">
        <v>11</v>
      </c>
    </row>
    <row r="27" spans="1:10" ht="11.45" customHeight="1" x14ac:dyDescent="0.2">
      <c r="A27" s="3">
        <v>1</v>
      </c>
      <c r="B27" s="141" t="e">
        <f t="shared" ref="B27:G27" si="6">ROUND(B8*0.87,)</f>
        <v>#REF!</v>
      </c>
      <c r="C27" s="141" t="e">
        <f t="shared" si="6"/>
        <v>#REF!</v>
      </c>
      <c r="D27" s="141" t="e">
        <f t="shared" si="6"/>
        <v>#REF!</v>
      </c>
      <c r="E27" s="141" t="e">
        <f t="shared" si="6"/>
        <v>#REF!</v>
      </c>
      <c r="F27" s="141" t="e">
        <f t="shared" si="6"/>
        <v>#REF!</v>
      </c>
      <c r="G27" s="141" t="e">
        <f t="shared" si="6"/>
        <v>#REF!</v>
      </c>
      <c r="H27" s="141" t="e">
        <f t="shared" ref="H27" si="7">ROUND(H8*0.87,)</f>
        <v>#REF!</v>
      </c>
      <c r="I27" s="141" t="e">
        <f t="shared" ref="I27:J27" si="8">ROUND(I8*0.87,)</f>
        <v>#REF!</v>
      </c>
      <c r="J27" s="141" t="e">
        <f t="shared" si="8"/>
        <v>#REF!</v>
      </c>
    </row>
    <row r="28" spans="1:10" ht="11.45" customHeight="1" x14ac:dyDescent="0.2">
      <c r="A28" s="3">
        <v>2</v>
      </c>
      <c r="B28" s="141" t="e">
        <f t="shared" ref="B28:G28" si="9">ROUND(B9*0.87,)</f>
        <v>#REF!</v>
      </c>
      <c r="C28" s="141" t="e">
        <f t="shared" si="9"/>
        <v>#REF!</v>
      </c>
      <c r="D28" s="141" t="e">
        <f t="shared" si="9"/>
        <v>#REF!</v>
      </c>
      <c r="E28" s="141" t="e">
        <f t="shared" si="9"/>
        <v>#REF!</v>
      </c>
      <c r="F28" s="141" t="e">
        <f t="shared" si="9"/>
        <v>#REF!</v>
      </c>
      <c r="G28" s="141" t="e">
        <f t="shared" si="9"/>
        <v>#REF!</v>
      </c>
      <c r="H28" s="141" t="e">
        <f t="shared" ref="H28" si="10">ROUND(H9*0.87,)</f>
        <v>#REF!</v>
      </c>
      <c r="I28" s="141" t="e">
        <f t="shared" ref="I28:J28" si="11">ROUND(I9*0.87,)</f>
        <v>#REF!</v>
      </c>
      <c r="J28" s="141" t="e">
        <f t="shared" si="11"/>
        <v>#REF!</v>
      </c>
    </row>
    <row r="29" spans="1:10" s="118" customFormat="1" ht="11.45" customHeight="1" x14ac:dyDescent="0.2">
      <c r="A29" s="120" t="s">
        <v>107</v>
      </c>
      <c r="B29" s="141"/>
      <c r="C29" s="141"/>
      <c r="D29" s="141"/>
      <c r="E29" s="141"/>
      <c r="F29" s="141"/>
      <c r="G29" s="141"/>
      <c r="H29" s="141"/>
      <c r="I29" s="141"/>
      <c r="J29" s="141"/>
    </row>
    <row r="30" spans="1:10" ht="11.45" customHeight="1" x14ac:dyDescent="0.2">
      <c r="A30" s="3">
        <v>1</v>
      </c>
      <c r="B30" s="141" t="e">
        <f t="shared" ref="B30:G30" si="12">ROUND(B11*0.87,)</f>
        <v>#REF!</v>
      </c>
      <c r="C30" s="141" t="e">
        <f t="shared" si="12"/>
        <v>#REF!</v>
      </c>
      <c r="D30" s="141" t="e">
        <f t="shared" si="12"/>
        <v>#REF!</v>
      </c>
      <c r="E30" s="141" t="e">
        <f t="shared" si="12"/>
        <v>#REF!</v>
      </c>
      <c r="F30" s="141" t="e">
        <f t="shared" si="12"/>
        <v>#REF!</v>
      </c>
      <c r="G30" s="141" t="e">
        <f t="shared" si="12"/>
        <v>#REF!</v>
      </c>
      <c r="H30" s="141" t="e">
        <f t="shared" ref="H30" si="13">ROUND(H11*0.87,)</f>
        <v>#REF!</v>
      </c>
      <c r="I30" s="141" t="e">
        <f t="shared" ref="I30:J30" si="14">ROUND(I11*0.87,)</f>
        <v>#REF!</v>
      </c>
      <c r="J30" s="141" t="e">
        <f t="shared" si="14"/>
        <v>#REF!</v>
      </c>
    </row>
    <row r="31" spans="1:10" ht="11.45" customHeight="1" x14ac:dyDescent="0.2">
      <c r="A31" s="3">
        <v>2</v>
      </c>
      <c r="B31" s="141" t="e">
        <f t="shared" ref="B31:G31" si="15">ROUND(B12*0.87,)</f>
        <v>#REF!</v>
      </c>
      <c r="C31" s="141" t="e">
        <f t="shared" si="15"/>
        <v>#REF!</v>
      </c>
      <c r="D31" s="141" t="e">
        <f t="shared" si="15"/>
        <v>#REF!</v>
      </c>
      <c r="E31" s="141" t="e">
        <f t="shared" si="15"/>
        <v>#REF!</v>
      </c>
      <c r="F31" s="141" t="e">
        <f t="shared" si="15"/>
        <v>#REF!</v>
      </c>
      <c r="G31" s="141" t="e">
        <f t="shared" si="15"/>
        <v>#REF!</v>
      </c>
      <c r="H31" s="141" t="e">
        <f t="shared" ref="H31" si="16">ROUND(H12*0.87,)</f>
        <v>#REF!</v>
      </c>
      <c r="I31" s="141" t="e">
        <f t="shared" ref="I31:J31" si="17">ROUND(I12*0.87,)</f>
        <v>#REF!</v>
      </c>
      <c r="J31" s="141" t="e">
        <f t="shared" si="17"/>
        <v>#REF!</v>
      </c>
    </row>
    <row r="32" spans="1:10" s="118" customFormat="1" ht="11.45" customHeight="1" x14ac:dyDescent="0.2">
      <c r="A32" s="120" t="s">
        <v>86</v>
      </c>
      <c r="B32" s="141"/>
      <c r="C32" s="141"/>
      <c r="D32" s="141"/>
      <c r="E32" s="141"/>
      <c r="F32" s="141"/>
      <c r="G32" s="141"/>
      <c r="H32" s="141"/>
      <c r="I32" s="141"/>
      <c r="J32" s="141"/>
    </row>
    <row r="33" spans="1:10" ht="11.45" customHeight="1" x14ac:dyDescent="0.2">
      <c r="A33" s="3">
        <v>1</v>
      </c>
      <c r="B33" s="141" t="e">
        <f t="shared" ref="B33:G33" si="18">ROUND(B14*0.87,)</f>
        <v>#REF!</v>
      </c>
      <c r="C33" s="141" t="e">
        <f t="shared" si="18"/>
        <v>#REF!</v>
      </c>
      <c r="D33" s="141" t="e">
        <f t="shared" si="18"/>
        <v>#REF!</v>
      </c>
      <c r="E33" s="141" t="e">
        <f t="shared" si="18"/>
        <v>#REF!</v>
      </c>
      <c r="F33" s="141" t="e">
        <f t="shared" si="18"/>
        <v>#REF!</v>
      </c>
      <c r="G33" s="141" t="e">
        <f t="shared" si="18"/>
        <v>#REF!</v>
      </c>
      <c r="H33" s="141" t="e">
        <f t="shared" ref="H33" si="19">ROUND(H14*0.87,)</f>
        <v>#REF!</v>
      </c>
      <c r="I33" s="141" t="e">
        <f t="shared" ref="I33:J33" si="20">ROUND(I14*0.87,)</f>
        <v>#REF!</v>
      </c>
      <c r="J33" s="141" t="e">
        <f t="shared" si="20"/>
        <v>#REF!</v>
      </c>
    </row>
    <row r="34" spans="1:10" ht="11.45" customHeight="1" x14ac:dyDescent="0.2">
      <c r="A34" s="3">
        <v>2</v>
      </c>
      <c r="B34" s="141" t="e">
        <f t="shared" ref="B34:G34" si="21">ROUND(B15*0.87,)</f>
        <v>#REF!</v>
      </c>
      <c r="C34" s="141" t="e">
        <f t="shared" si="21"/>
        <v>#REF!</v>
      </c>
      <c r="D34" s="141" t="e">
        <f t="shared" si="21"/>
        <v>#REF!</v>
      </c>
      <c r="E34" s="141" t="e">
        <f t="shared" si="21"/>
        <v>#REF!</v>
      </c>
      <c r="F34" s="141" t="e">
        <f t="shared" si="21"/>
        <v>#REF!</v>
      </c>
      <c r="G34" s="141" t="e">
        <f t="shared" si="21"/>
        <v>#REF!</v>
      </c>
      <c r="H34" s="141" t="e">
        <f t="shared" ref="H34" si="22">ROUND(H15*0.87,)</f>
        <v>#REF!</v>
      </c>
      <c r="I34" s="141" t="e">
        <f t="shared" ref="I34:J34" si="23">ROUND(I15*0.87,)</f>
        <v>#REF!</v>
      </c>
      <c r="J34" s="141" t="e">
        <f t="shared" si="23"/>
        <v>#REF!</v>
      </c>
    </row>
    <row r="35" spans="1:10" s="118" customFormat="1" ht="11.45" customHeight="1" x14ac:dyDescent="0.2">
      <c r="A35" s="122" t="s">
        <v>91</v>
      </c>
      <c r="B35" s="141"/>
      <c r="C35" s="141"/>
      <c r="D35" s="141"/>
      <c r="E35" s="141"/>
      <c r="F35" s="141"/>
      <c r="G35" s="141"/>
      <c r="H35" s="141"/>
      <c r="I35" s="141"/>
      <c r="J35" s="141"/>
    </row>
    <row r="36" spans="1:10" ht="11.45" customHeight="1" x14ac:dyDescent="0.2">
      <c r="A36" s="3">
        <v>1</v>
      </c>
      <c r="B36" s="141" t="e">
        <f t="shared" ref="B36:G36" si="24">ROUND(B17*0.87,)</f>
        <v>#REF!</v>
      </c>
      <c r="C36" s="141" t="e">
        <f t="shared" si="24"/>
        <v>#REF!</v>
      </c>
      <c r="D36" s="141" t="e">
        <f t="shared" si="24"/>
        <v>#REF!</v>
      </c>
      <c r="E36" s="141" t="e">
        <f t="shared" si="24"/>
        <v>#REF!</v>
      </c>
      <c r="F36" s="141" t="e">
        <f t="shared" si="24"/>
        <v>#REF!</v>
      </c>
      <c r="G36" s="141" t="e">
        <f t="shared" si="24"/>
        <v>#REF!</v>
      </c>
      <c r="H36" s="141" t="e">
        <f t="shared" ref="H36" si="25">ROUND(H17*0.87,)</f>
        <v>#REF!</v>
      </c>
      <c r="I36" s="141" t="e">
        <f t="shared" ref="I36:J36" si="26">ROUND(I17*0.87,)</f>
        <v>#REF!</v>
      </c>
      <c r="J36" s="141" t="e">
        <f t="shared" si="26"/>
        <v>#REF!</v>
      </c>
    </row>
    <row r="37" spans="1:10" ht="11.45" customHeight="1" x14ac:dyDescent="0.2">
      <c r="A37" s="3">
        <v>2</v>
      </c>
      <c r="B37" s="141" t="e">
        <f t="shared" ref="B37:G37" si="27">ROUND(B18*0.87,)</f>
        <v>#REF!</v>
      </c>
      <c r="C37" s="141" t="e">
        <f t="shared" si="27"/>
        <v>#REF!</v>
      </c>
      <c r="D37" s="141" t="e">
        <f t="shared" si="27"/>
        <v>#REF!</v>
      </c>
      <c r="E37" s="141" t="e">
        <f t="shared" si="27"/>
        <v>#REF!</v>
      </c>
      <c r="F37" s="141" t="e">
        <f t="shared" si="27"/>
        <v>#REF!</v>
      </c>
      <c r="G37" s="141" t="e">
        <f t="shared" si="27"/>
        <v>#REF!</v>
      </c>
      <c r="H37" s="141" t="e">
        <f t="shared" ref="H37" si="28">ROUND(H18*0.87,)</f>
        <v>#REF!</v>
      </c>
      <c r="I37" s="141" t="e">
        <f t="shared" ref="I37:J37" si="29">ROUND(I18*0.87,)</f>
        <v>#REF!</v>
      </c>
      <c r="J37" s="141" t="e">
        <f t="shared" si="29"/>
        <v>#REF!</v>
      </c>
    </row>
    <row r="38" spans="1:10" s="118" customFormat="1" ht="11.45" customHeight="1" x14ac:dyDescent="0.2">
      <c r="A38" s="119" t="s">
        <v>92</v>
      </c>
      <c r="B38" s="141"/>
      <c r="C38" s="141"/>
      <c r="D38" s="141"/>
      <c r="E38" s="141"/>
      <c r="F38" s="141"/>
      <c r="G38" s="141"/>
      <c r="H38" s="141"/>
      <c r="I38" s="141"/>
      <c r="J38" s="141"/>
    </row>
    <row r="39" spans="1:10" ht="11.45" customHeight="1" x14ac:dyDescent="0.2">
      <c r="A39" s="3">
        <v>1</v>
      </c>
      <c r="B39" s="141" t="e">
        <f t="shared" ref="B39:G39" si="30">ROUND(B20*0.87,)</f>
        <v>#REF!</v>
      </c>
      <c r="C39" s="141" t="e">
        <f t="shared" si="30"/>
        <v>#REF!</v>
      </c>
      <c r="D39" s="141" t="e">
        <f t="shared" si="30"/>
        <v>#REF!</v>
      </c>
      <c r="E39" s="141" t="e">
        <f t="shared" si="30"/>
        <v>#REF!</v>
      </c>
      <c r="F39" s="141" t="e">
        <f t="shared" si="30"/>
        <v>#REF!</v>
      </c>
      <c r="G39" s="141" t="e">
        <f t="shared" si="30"/>
        <v>#REF!</v>
      </c>
      <c r="H39" s="141" t="e">
        <f t="shared" ref="H39" si="31">ROUND(H20*0.87,)</f>
        <v>#REF!</v>
      </c>
      <c r="I39" s="141" t="e">
        <f t="shared" ref="I39:J39" si="32">ROUND(I20*0.87,)</f>
        <v>#REF!</v>
      </c>
      <c r="J39" s="141" t="e">
        <f t="shared" si="32"/>
        <v>#REF!</v>
      </c>
    </row>
    <row r="40" spans="1:10" ht="11.45" customHeight="1" x14ac:dyDescent="0.2">
      <c r="A40" s="3">
        <v>2</v>
      </c>
      <c r="B40" s="141" t="e">
        <f t="shared" ref="B40:G40" si="33">ROUND(B21*0.87,)</f>
        <v>#REF!</v>
      </c>
      <c r="C40" s="141" t="e">
        <f t="shared" si="33"/>
        <v>#REF!</v>
      </c>
      <c r="D40" s="141" t="e">
        <f t="shared" si="33"/>
        <v>#REF!</v>
      </c>
      <c r="E40" s="141" t="e">
        <f t="shared" si="33"/>
        <v>#REF!</v>
      </c>
      <c r="F40" s="141" t="e">
        <f t="shared" si="33"/>
        <v>#REF!</v>
      </c>
      <c r="G40" s="141" t="e">
        <f t="shared" si="33"/>
        <v>#REF!</v>
      </c>
      <c r="H40" s="141" t="e">
        <f t="shared" ref="H40" si="34">ROUND(H21*0.87,)</f>
        <v>#REF!</v>
      </c>
      <c r="I40" s="141" t="e">
        <f t="shared" ref="I40:J40" si="35">ROUND(I21*0.87,)</f>
        <v>#REF!</v>
      </c>
      <c r="J40" s="141" t="e">
        <f t="shared" si="35"/>
        <v>#REF!</v>
      </c>
    </row>
    <row r="41" spans="1:10" x14ac:dyDescent="0.2">
      <c r="A41" s="22"/>
    </row>
    <row r="42" spans="1:10" x14ac:dyDescent="0.2">
      <c r="A42" s="41" t="s">
        <v>3</v>
      </c>
    </row>
    <row r="43" spans="1:10" x14ac:dyDescent="0.2">
      <c r="A43" s="42" t="s">
        <v>4</v>
      </c>
    </row>
    <row r="44" spans="1:10" x14ac:dyDescent="0.2">
      <c r="A44" s="42" t="s">
        <v>5</v>
      </c>
    </row>
    <row r="45" spans="1:10" ht="20.25" customHeight="1" x14ac:dyDescent="0.2">
      <c r="A45" s="26" t="s">
        <v>6</v>
      </c>
    </row>
    <row r="46" spans="1:10" x14ac:dyDescent="0.2">
      <c r="A46" s="42" t="s">
        <v>196</v>
      </c>
    </row>
    <row r="47" spans="1:10" ht="12.75" thickBot="1" x14ac:dyDescent="0.25">
      <c r="A47" s="42" t="s">
        <v>75</v>
      </c>
    </row>
    <row r="48" spans="1:10" ht="12.75" thickBot="1" x14ac:dyDescent="0.25">
      <c r="A48" s="167" t="s">
        <v>190</v>
      </c>
    </row>
    <row r="49" spans="1:1" ht="24" x14ac:dyDescent="0.2">
      <c r="A49" s="168" t="s">
        <v>191</v>
      </c>
    </row>
    <row r="50" spans="1:1" ht="72.75" thickBot="1" x14ac:dyDescent="0.25">
      <c r="A50" s="169" t="s">
        <v>192</v>
      </c>
    </row>
    <row r="51" spans="1:1" ht="12.75" thickBot="1" x14ac:dyDescent="0.25">
      <c r="A51" s="170" t="s">
        <v>18</v>
      </c>
    </row>
    <row r="52" spans="1:1" x14ac:dyDescent="0.2">
      <c r="A52" s="171" t="s">
        <v>202</v>
      </c>
    </row>
    <row r="53" spans="1:1" ht="24.75" thickBot="1" x14ac:dyDescent="0.25">
      <c r="A53" s="172" t="s">
        <v>203</v>
      </c>
    </row>
    <row r="54" spans="1:1" ht="69" customHeight="1" x14ac:dyDescent="0.2">
      <c r="A54" s="192" t="s">
        <v>201</v>
      </c>
    </row>
    <row r="55" spans="1:1" ht="69" customHeight="1" thickBot="1" x14ac:dyDescent="0.25">
      <c r="A55" s="193"/>
    </row>
    <row r="56" spans="1:1" ht="48.75" thickBot="1" x14ac:dyDescent="0.25">
      <c r="A56" s="177" t="s">
        <v>199</v>
      </c>
    </row>
    <row r="57" spans="1:1" x14ac:dyDescent="0.2">
      <c r="A57" s="173" t="s">
        <v>193</v>
      </c>
    </row>
    <row r="58" spans="1:1" x14ac:dyDescent="0.2">
      <c r="A58" s="173" t="s">
        <v>194</v>
      </c>
    </row>
    <row r="59" spans="1:1" ht="12.75" thickBot="1" x14ac:dyDescent="0.25">
      <c r="A59" s="173" t="s">
        <v>204</v>
      </c>
    </row>
    <row r="60" spans="1:1" ht="12.75" thickBot="1" x14ac:dyDescent="0.25">
      <c r="A60" s="174" t="s">
        <v>8</v>
      </c>
    </row>
    <row r="61" spans="1:1" ht="60" x14ac:dyDescent="0.2">
      <c r="A61" s="175" t="s">
        <v>150</v>
      </c>
    </row>
  </sheetData>
  <mergeCells count="1">
    <mergeCell ref="A54:A55"/>
  </mergeCells>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3"/>
  <sheetViews>
    <sheetView zoomScale="115" zoomScaleNormal="115" workbookViewId="0">
      <pane xSplit="1" topLeftCell="I1" activePane="topRight" state="frozen"/>
      <selection pane="topRight" activeCell="K1" sqref="K1:R1048576"/>
    </sheetView>
  </sheetViews>
  <sheetFormatPr defaultColWidth="8.5703125" defaultRowHeight="12" x14ac:dyDescent="0.2"/>
  <cols>
    <col min="1" max="1" width="84.85546875" style="1" customWidth="1"/>
    <col min="2" max="7" width="8.5703125" style="1" hidden="1" customWidth="1"/>
    <col min="8" max="16384" width="8.5703125" style="1"/>
  </cols>
  <sheetData>
    <row r="1" spans="1:10" ht="11.45" customHeight="1" x14ac:dyDescent="0.2">
      <c r="A1" s="9" t="s">
        <v>175</v>
      </c>
    </row>
    <row r="2" spans="1:10" ht="11.45" customHeight="1" x14ac:dyDescent="0.2">
      <c r="A2" s="176"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s="118" customFormat="1" ht="11.45" customHeight="1" x14ac:dyDescent="0.2">
      <c r="A7" s="184" t="s">
        <v>11</v>
      </c>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s="118" customFormat="1" ht="11.45" customHeight="1" x14ac:dyDescent="0.2">
      <c r="A10" s="120"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s="118" customFormat="1" ht="11.45" customHeight="1" x14ac:dyDescent="0.2">
      <c r="A13" s="120"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s="118" customFormat="1" ht="11.45" customHeight="1" x14ac:dyDescent="0.2">
      <c r="A16" s="122"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s="118" customFormat="1" ht="11.45" customHeight="1" x14ac:dyDescent="0.2">
      <c r="A19" s="119"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ht="11.45" customHeight="1" x14ac:dyDescent="0.2">
      <c r="A22" s="24"/>
    </row>
    <row r="23" spans="1:10" x14ac:dyDescent="0.2">
      <c r="A23" s="22"/>
    </row>
    <row r="24" spans="1:10" x14ac:dyDescent="0.2">
      <c r="A24" s="41" t="s">
        <v>3</v>
      </c>
    </row>
    <row r="25" spans="1:10" x14ac:dyDescent="0.2">
      <c r="A25" s="42" t="s">
        <v>4</v>
      </c>
    </row>
    <row r="26" spans="1:10" x14ac:dyDescent="0.2">
      <c r="A26" s="42" t="s">
        <v>5</v>
      </c>
    </row>
    <row r="27" spans="1:10" ht="22.5" customHeight="1" x14ac:dyDescent="0.2">
      <c r="A27" s="26" t="s">
        <v>6</v>
      </c>
    </row>
    <row r="28" spans="1:10" x14ac:dyDescent="0.2">
      <c r="A28" s="42" t="s">
        <v>196</v>
      </c>
    </row>
    <row r="29" spans="1:10" ht="12.75" thickBot="1" x14ac:dyDescent="0.25">
      <c r="A29" s="42" t="s">
        <v>75</v>
      </c>
    </row>
    <row r="30" spans="1:10" ht="12.75" thickBot="1" x14ac:dyDescent="0.25">
      <c r="A30" s="167" t="s">
        <v>190</v>
      </c>
    </row>
    <row r="31" spans="1:10" ht="24" x14ac:dyDescent="0.2">
      <c r="A31" s="168" t="s">
        <v>191</v>
      </c>
    </row>
    <row r="32" spans="1:10" ht="72.75" thickBot="1" x14ac:dyDescent="0.25">
      <c r="A32" s="169" t="s">
        <v>192</v>
      </c>
    </row>
    <row r="33" spans="1:1" ht="12.75" thickBot="1" x14ac:dyDescent="0.25">
      <c r="A33" s="170" t="s">
        <v>18</v>
      </c>
    </row>
    <row r="34" spans="1:1" x14ac:dyDescent="0.2">
      <c r="A34" s="171" t="s">
        <v>202</v>
      </c>
    </row>
    <row r="35" spans="1:1" ht="24.75" thickBot="1" x14ac:dyDescent="0.25">
      <c r="A35" s="172" t="s">
        <v>203</v>
      </c>
    </row>
    <row r="36" spans="1:1" ht="62.25" customHeight="1" x14ac:dyDescent="0.2">
      <c r="A36" s="192" t="s">
        <v>201</v>
      </c>
    </row>
    <row r="37" spans="1:1" ht="62.25" customHeight="1" thickBot="1" x14ac:dyDescent="0.25">
      <c r="A37" s="193"/>
    </row>
    <row r="38" spans="1:1" ht="48.75" thickBot="1" x14ac:dyDescent="0.25">
      <c r="A38" s="177" t="s">
        <v>199</v>
      </c>
    </row>
    <row r="39" spans="1:1" x14ac:dyDescent="0.2">
      <c r="A39" s="173" t="s">
        <v>193</v>
      </c>
    </row>
    <row r="40" spans="1:1" x14ac:dyDescent="0.2">
      <c r="A40" s="173" t="s">
        <v>194</v>
      </c>
    </row>
    <row r="41" spans="1:1" ht="12.75" thickBot="1" x14ac:dyDescent="0.25">
      <c r="A41" s="173" t="s">
        <v>204</v>
      </c>
    </row>
    <row r="42" spans="1:1" ht="12.75" thickBot="1" x14ac:dyDescent="0.25">
      <c r="A42" s="174" t="s">
        <v>8</v>
      </c>
    </row>
    <row r="43" spans="1:1" ht="60" x14ac:dyDescent="0.2">
      <c r="A43" s="175" t="s">
        <v>150</v>
      </c>
    </row>
  </sheetData>
  <mergeCells count="1">
    <mergeCell ref="A36:A37"/>
  </mergeCells>
  <pageMargins left="0.7" right="0.7" top="0.75" bottom="0.75" header="0.3" footer="0.3"/>
  <pageSetup paperSize="9" orientation="portrait" horizontalDpi="4294967295" verticalDpi="4294967295"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2"/>
  <sheetViews>
    <sheetView zoomScale="115" zoomScaleNormal="115" workbookViewId="0">
      <pane xSplit="1" topLeftCell="I1" activePane="topRight" state="frozen"/>
      <selection pane="topRight" activeCell="S18" sqref="S18"/>
    </sheetView>
  </sheetViews>
  <sheetFormatPr defaultColWidth="8.5703125" defaultRowHeight="12" x14ac:dyDescent="0.2"/>
  <cols>
    <col min="1" max="1" width="84.85546875" style="1" customWidth="1"/>
    <col min="2" max="7" width="8.5703125" style="1" hidden="1" customWidth="1"/>
    <col min="8" max="16384" width="8.5703125" style="1"/>
  </cols>
  <sheetData>
    <row r="1" spans="1:10" ht="11.45" customHeight="1" x14ac:dyDescent="0.2">
      <c r="A1" s="9" t="s">
        <v>175</v>
      </c>
    </row>
    <row r="2" spans="1:10" ht="11.45" customHeight="1" x14ac:dyDescent="0.2">
      <c r="A2" s="176" t="s">
        <v>23</v>
      </c>
    </row>
    <row r="3" spans="1:10" ht="11.45" customHeight="1" x14ac:dyDescent="0.2">
      <c r="A3" s="9"/>
    </row>
    <row r="4" spans="1:10" ht="11.25" customHeight="1" x14ac:dyDescent="0.2">
      <c r="A4" s="95" t="s">
        <v>1</v>
      </c>
    </row>
    <row r="5" spans="1:10" s="12" customFormat="1" ht="25.5" customHeight="1" x14ac:dyDescent="0.2">
      <c r="A5" s="8" t="s">
        <v>0</v>
      </c>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row>
    <row r="6" spans="1:10" s="12" customFormat="1" ht="25.5" customHeight="1" x14ac:dyDescent="0.2">
      <c r="A6" s="37"/>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row>
    <row r="7" spans="1:10" ht="11.45" customHeight="1" x14ac:dyDescent="0.2">
      <c r="A7" s="11" t="s">
        <v>11</v>
      </c>
      <c r="B7" s="118"/>
      <c r="C7" s="118"/>
      <c r="D7" s="118"/>
      <c r="E7" s="118"/>
      <c r="F7" s="118"/>
      <c r="G7" s="118"/>
      <c r="H7" s="118"/>
      <c r="I7" s="118"/>
      <c r="J7" s="118"/>
    </row>
    <row r="8" spans="1:10"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c r="G8" s="141" t="e">
        <f>'C завтраками| Bed and breakfast'!#REF!*0.9</f>
        <v>#REF!</v>
      </c>
      <c r="H8" s="141" t="e">
        <f>'C завтраками| Bed and breakfast'!#REF!*0.9</f>
        <v>#REF!</v>
      </c>
      <c r="I8" s="141" t="e">
        <f>'C завтраками| Bed and breakfast'!#REF!*0.9</f>
        <v>#REF!</v>
      </c>
      <c r="J8" s="141" t="e">
        <f>'C завтраками| Bed and breakfast'!#REF!*0.9</f>
        <v>#REF!</v>
      </c>
    </row>
    <row r="9" spans="1:10"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c r="G9" s="141" t="e">
        <f>'C завтраками| Bed and breakfast'!#REF!*0.9</f>
        <v>#REF!</v>
      </c>
      <c r="H9" s="141" t="e">
        <f>'C завтраками| Bed and breakfast'!#REF!*0.9</f>
        <v>#REF!</v>
      </c>
      <c r="I9" s="141" t="e">
        <f>'C завтраками| Bed and breakfast'!#REF!*0.9</f>
        <v>#REF!</v>
      </c>
      <c r="J9" s="141" t="e">
        <f>'C завтраками| Bed and breakfast'!#REF!*0.9</f>
        <v>#REF!</v>
      </c>
    </row>
    <row r="10" spans="1:10" ht="11.45" customHeight="1" x14ac:dyDescent="0.2">
      <c r="A10" s="5" t="s">
        <v>107</v>
      </c>
      <c r="B10" s="141"/>
      <c r="C10" s="141"/>
      <c r="D10" s="141"/>
      <c r="E10" s="141"/>
      <c r="F10" s="141"/>
      <c r="G10" s="141"/>
      <c r="H10" s="141"/>
      <c r="I10" s="141"/>
      <c r="J10" s="141"/>
    </row>
    <row r="11" spans="1:10"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c r="G11" s="141" t="e">
        <f>'C завтраками| Bed and breakfast'!#REF!*0.9</f>
        <v>#REF!</v>
      </c>
      <c r="H11" s="141" t="e">
        <f>'C завтраками| Bed and breakfast'!#REF!*0.9</f>
        <v>#REF!</v>
      </c>
      <c r="I11" s="141" t="e">
        <f>'C завтраками| Bed and breakfast'!#REF!*0.9</f>
        <v>#REF!</v>
      </c>
      <c r="J11" s="141" t="e">
        <f>'C завтраками| Bed and breakfast'!#REF!*0.9</f>
        <v>#REF!</v>
      </c>
    </row>
    <row r="12" spans="1:10"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c r="G12" s="141" t="e">
        <f>'C завтраками| Bed and breakfast'!#REF!*0.9</f>
        <v>#REF!</v>
      </c>
      <c r="H12" s="141" t="e">
        <f>'C завтраками| Bed and breakfast'!#REF!*0.9</f>
        <v>#REF!</v>
      </c>
      <c r="I12" s="141" t="e">
        <f>'C завтраками| Bed and breakfast'!#REF!*0.9</f>
        <v>#REF!</v>
      </c>
      <c r="J12" s="141" t="e">
        <f>'C завтраками| Bed and breakfast'!#REF!*0.9</f>
        <v>#REF!</v>
      </c>
    </row>
    <row r="13" spans="1:10" ht="11.45" customHeight="1" x14ac:dyDescent="0.2">
      <c r="A13" s="5" t="s">
        <v>86</v>
      </c>
      <c r="B13" s="141"/>
      <c r="C13" s="141"/>
      <c r="D13" s="141"/>
      <c r="E13" s="141"/>
      <c r="F13" s="141"/>
      <c r="G13" s="141"/>
      <c r="H13" s="141"/>
      <c r="I13" s="141"/>
      <c r="J13" s="141"/>
    </row>
    <row r="14" spans="1:10"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c r="G14" s="141" t="e">
        <f>'C завтраками| Bed and breakfast'!#REF!*0.9</f>
        <v>#REF!</v>
      </c>
      <c r="H14" s="141" t="e">
        <f>'C завтраками| Bed and breakfast'!#REF!*0.9</f>
        <v>#REF!</v>
      </c>
      <c r="I14" s="141" t="e">
        <f>'C завтраками| Bed and breakfast'!#REF!*0.9</f>
        <v>#REF!</v>
      </c>
      <c r="J14" s="141" t="e">
        <f>'C завтраками| Bed and breakfast'!#REF!*0.9</f>
        <v>#REF!</v>
      </c>
    </row>
    <row r="15" spans="1:10"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c r="G15" s="141" t="e">
        <f>'C завтраками| Bed and breakfast'!#REF!*0.9</f>
        <v>#REF!</v>
      </c>
      <c r="H15" s="141" t="e">
        <f>'C завтраками| Bed and breakfast'!#REF!*0.9</f>
        <v>#REF!</v>
      </c>
      <c r="I15" s="141" t="e">
        <f>'C завтраками| Bed and breakfast'!#REF!*0.9</f>
        <v>#REF!</v>
      </c>
      <c r="J15" s="141" t="e">
        <f>'C завтраками| Bed and breakfast'!#REF!*0.9</f>
        <v>#REF!</v>
      </c>
    </row>
    <row r="16" spans="1:10" ht="11.45" customHeight="1" x14ac:dyDescent="0.2">
      <c r="A16" s="4" t="s">
        <v>91</v>
      </c>
      <c r="B16" s="141"/>
      <c r="C16" s="141"/>
      <c r="D16" s="141"/>
      <c r="E16" s="141"/>
      <c r="F16" s="141"/>
      <c r="G16" s="141"/>
      <c r="H16" s="141"/>
      <c r="I16" s="141"/>
      <c r="J16" s="141"/>
    </row>
    <row r="17" spans="1:10"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c r="G17" s="141" t="e">
        <f>'C завтраками| Bed and breakfast'!#REF!*0.9</f>
        <v>#REF!</v>
      </c>
      <c r="H17" s="141" t="e">
        <f>'C завтраками| Bed and breakfast'!#REF!*0.9</f>
        <v>#REF!</v>
      </c>
      <c r="I17" s="141" t="e">
        <f>'C завтраками| Bed and breakfast'!#REF!*0.9</f>
        <v>#REF!</v>
      </c>
      <c r="J17" s="141" t="e">
        <f>'C завтраками| Bed and breakfast'!#REF!*0.9</f>
        <v>#REF!</v>
      </c>
    </row>
    <row r="18" spans="1:10"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c r="G18" s="141" t="e">
        <f>'C завтраками| Bed and breakfast'!#REF!*0.9</f>
        <v>#REF!</v>
      </c>
      <c r="H18" s="141" t="e">
        <f>'C завтраками| Bed and breakfast'!#REF!*0.9</f>
        <v>#REF!</v>
      </c>
      <c r="I18" s="141" t="e">
        <f>'C завтраками| Bed and breakfast'!#REF!*0.9</f>
        <v>#REF!</v>
      </c>
      <c r="J18" s="141" t="e">
        <f>'C завтраками| Bed and breakfast'!#REF!*0.9</f>
        <v>#REF!</v>
      </c>
    </row>
    <row r="19" spans="1:10" ht="11.45" customHeight="1" x14ac:dyDescent="0.2">
      <c r="A19" s="2" t="s">
        <v>92</v>
      </c>
      <c r="B19" s="141"/>
      <c r="C19" s="141"/>
      <c r="D19" s="141"/>
      <c r="E19" s="141"/>
      <c r="F19" s="141"/>
      <c r="G19" s="141"/>
      <c r="H19" s="141"/>
      <c r="I19" s="141"/>
      <c r="J19" s="141"/>
    </row>
    <row r="20" spans="1:10" ht="11.45" customHeight="1" x14ac:dyDescent="0.2">
      <c r="A20" s="3">
        <v>1</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c r="F20" s="141" t="e">
        <f>'C завтраками| Bed and breakfast'!#REF!*0.9</f>
        <v>#REF!</v>
      </c>
      <c r="G20" s="141" t="e">
        <f>'C завтраками| Bed and breakfast'!#REF!*0.9</f>
        <v>#REF!</v>
      </c>
      <c r="H20" s="141" t="e">
        <f>'C завтраками| Bed and breakfast'!#REF!*0.9</f>
        <v>#REF!</v>
      </c>
      <c r="I20" s="141" t="e">
        <f>'C завтраками| Bed and breakfast'!#REF!*0.9</f>
        <v>#REF!</v>
      </c>
      <c r="J20" s="141" t="e">
        <f>'C завтраками| Bed and breakfast'!#REF!*0.9</f>
        <v>#REF!</v>
      </c>
    </row>
    <row r="21" spans="1:10" ht="11.45" customHeight="1" x14ac:dyDescent="0.2">
      <c r="A21" s="3">
        <v>2</v>
      </c>
      <c r="B21" s="141" t="e">
        <f>'C завтраками| Bed and breakfast'!#REF!*0.9</f>
        <v>#REF!</v>
      </c>
      <c r="C21" s="141" t="e">
        <f>'C завтраками| Bed and breakfast'!#REF!*0.9</f>
        <v>#REF!</v>
      </c>
      <c r="D21" s="141" t="e">
        <f>'C завтраками| Bed and breakfast'!#REF!*0.9</f>
        <v>#REF!</v>
      </c>
      <c r="E21" s="141" t="e">
        <f>'C завтраками| Bed and breakfast'!#REF!*0.9</f>
        <v>#REF!</v>
      </c>
      <c r="F21" s="141" t="e">
        <f>'C завтраками| Bed and breakfast'!#REF!*0.9</f>
        <v>#REF!</v>
      </c>
      <c r="G21" s="141" t="e">
        <f>'C завтраками| Bed and breakfast'!#REF!*0.9</f>
        <v>#REF!</v>
      </c>
      <c r="H21" s="141" t="e">
        <f>'C завтраками| Bed and breakfast'!#REF!*0.9</f>
        <v>#REF!</v>
      </c>
      <c r="I21" s="141" t="e">
        <f>'C завтраками| Bed and breakfast'!#REF!*0.9</f>
        <v>#REF!</v>
      </c>
      <c r="J21" s="141" t="e">
        <f>'C завтраками| Bed and breakfast'!#REF!*0.9</f>
        <v>#REF!</v>
      </c>
    </row>
    <row r="22" spans="1:10" ht="11.45" customHeight="1" x14ac:dyDescent="0.2">
      <c r="A22" s="24"/>
      <c r="B22" s="142"/>
      <c r="C22" s="142"/>
      <c r="D22" s="142"/>
      <c r="E22" s="142"/>
      <c r="F22" s="142"/>
      <c r="G22" s="142"/>
      <c r="H22" s="142"/>
      <c r="I22" s="142"/>
      <c r="J22" s="142"/>
    </row>
    <row r="23" spans="1:10" ht="18.600000000000001" customHeight="1" x14ac:dyDescent="0.2">
      <c r="A23" s="97" t="s">
        <v>2</v>
      </c>
      <c r="B23" s="142"/>
      <c r="C23" s="142"/>
      <c r="D23" s="142"/>
      <c r="E23" s="142"/>
      <c r="F23" s="142"/>
      <c r="G23" s="142"/>
      <c r="H23" s="142"/>
      <c r="I23" s="142"/>
      <c r="J23" s="142"/>
    </row>
    <row r="24" spans="1:10" s="118" customFormat="1" ht="18.600000000000001" customHeight="1" x14ac:dyDescent="0.2">
      <c r="A24" s="8" t="s">
        <v>0</v>
      </c>
      <c r="B24" s="129" t="e">
        <f t="shared" ref="B24:G24" si="0">B5</f>
        <v>#REF!</v>
      </c>
      <c r="C24" s="129" t="e">
        <f t="shared" si="0"/>
        <v>#REF!</v>
      </c>
      <c r="D24" s="129" t="e">
        <f t="shared" si="0"/>
        <v>#REF!</v>
      </c>
      <c r="E24" s="129" t="e">
        <f t="shared" si="0"/>
        <v>#REF!</v>
      </c>
      <c r="F24" s="129" t="e">
        <f t="shared" si="0"/>
        <v>#REF!</v>
      </c>
      <c r="G24" s="129" t="e">
        <f t="shared" si="0"/>
        <v>#REF!</v>
      </c>
      <c r="H24" s="129" t="e">
        <f t="shared" ref="H24" si="1">H5</f>
        <v>#REF!</v>
      </c>
      <c r="I24" s="129" t="e">
        <f t="shared" ref="I24:J24" si="2">I5</f>
        <v>#REF!</v>
      </c>
      <c r="J24" s="129" t="e">
        <f t="shared" si="2"/>
        <v>#REF!</v>
      </c>
    </row>
    <row r="25" spans="1:10" s="118" customFormat="1" ht="18" customHeight="1" x14ac:dyDescent="0.2">
      <c r="A25" s="37"/>
      <c r="B25" s="129" t="e">
        <f t="shared" ref="B25:G25" si="3">B6</f>
        <v>#REF!</v>
      </c>
      <c r="C25" s="129" t="e">
        <f t="shared" si="3"/>
        <v>#REF!</v>
      </c>
      <c r="D25" s="129" t="e">
        <f t="shared" si="3"/>
        <v>#REF!</v>
      </c>
      <c r="E25" s="129" t="e">
        <f t="shared" si="3"/>
        <v>#REF!</v>
      </c>
      <c r="F25" s="129" t="e">
        <f t="shared" si="3"/>
        <v>#REF!</v>
      </c>
      <c r="G25" s="129" t="e">
        <f t="shared" si="3"/>
        <v>#REF!</v>
      </c>
      <c r="H25" s="129" t="e">
        <f t="shared" ref="H25" si="4">H6</f>
        <v>#REF!</v>
      </c>
      <c r="I25" s="129" t="e">
        <f t="shared" ref="I25:J25" si="5">I6</f>
        <v>#REF!</v>
      </c>
      <c r="J25" s="129" t="e">
        <f t="shared" si="5"/>
        <v>#REF!</v>
      </c>
    </row>
    <row r="26" spans="1:10" ht="11.45" customHeight="1" x14ac:dyDescent="0.2">
      <c r="A26" s="11" t="s">
        <v>11</v>
      </c>
      <c r="B26" s="118"/>
      <c r="C26" s="118"/>
      <c r="D26" s="118"/>
      <c r="E26" s="118"/>
      <c r="F26" s="118"/>
      <c r="G26" s="118"/>
      <c r="H26" s="118"/>
      <c r="I26" s="118"/>
      <c r="J26" s="118"/>
    </row>
    <row r="27" spans="1:10" ht="11.45" customHeight="1" x14ac:dyDescent="0.2">
      <c r="A27" s="3">
        <v>1</v>
      </c>
      <c r="B27" s="141" t="e">
        <f t="shared" ref="B27:G27" si="6">ROUND(B8*0.9,)</f>
        <v>#REF!</v>
      </c>
      <c r="C27" s="141" t="e">
        <f t="shared" si="6"/>
        <v>#REF!</v>
      </c>
      <c r="D27" s="141" t="e">
        <f t="shared" si="6"/>
        <v>#REF!</v>
      </c>
      <c r="E27" s="141" t="e">
        <f t="shared" si="6"/>
        <v>#REF!</v>
      </c>
      <c r="F27" s="141" t="e">
        <f t="shared" si="6"/>
        <v>#REF!</v>
      </c>
      <c r="G27" s="141" t="e">
        <f t="shared" si="6"/>
        <v>#REF!</v>
      </c>
      <c r="H27" s="141" t="e">
        <f t="shared" ref="H27" si="7">ROUND(H8*0.9,)</f>
        <v>#REF!</v>
      </c>
      <c r="I27" s="141" t="e">
        <f t="shared" ref="I27:J27" si="8">ROUND(I8*0.9,)</f>
        <v>#REF!</v>
      </c>
      <c r="J27" s="141" t="e">
        <f t="shared" si="8"/>
        <v>#REF!</v>
      </c>
    </row>
    <row r="28" spans="1:10" ht="11.45" customHeight="1" x14ac:dyDescent="0.2">
      <c r="A28" s="3">
        <v>2</v>
      </c>
      <c r="B28" s="141" t="e">
        <f t="shared" ref="B28:G28" si="9">ROUND(B9*0.9,)</f>
        <v>#REF!</v>
      </c>
      <c r="C28" s="141" t="e">
        <f t="shared" si="9"/>
        <v>#REF!</v>
      </c>
      <c r="D28" s="141" t="e">
        <f t="shared" si="9"/>
        <v>#REF!</v>
      </c>
      <c r="E28" s="141" t="e">
        <f t="shared" si="9"/>
        <v>#REF!</v>
      </c>
      <c r="F28" s="141" t="e">
        <f t="shared" si="9"/>
        <v>#REF!</v>
      </c>
      <c r="G28" s="141" t="e">
        <f t="shared" si="9"/>
        <v>#REF!</v>
      </c>
      <c r="H28" s="141" t="e">
        <f t="shared" ref="H28" si="10">ROUND(H9*0.9,)</f>
        <v>#REF!</v>
      </c>
      <c r="I28" s="141" t="e">
        <f t="shared" ref="I28:J28" si="11">ROUND(I9*0.9,)</f>
        <v>#REF!</v>
      </c>
      <c r="J28" s="141" t="e">
        <f t="shared" si="11"/>
        <v>#REF!</v>
      </c>
    </row>
    <row r="29" spans="1:10" ht="11.45" customHeight="1" x14ac:dyDescent="0.2">
      <c r="A29" s="5" t="s">
        <v>107</v>
      </c>
      <c r="B29" s="141"/>
      <c r="C29" s="141"/>
      <c r="D29" s="141"/>
      <c r="E29" s="141"/>
      <c r="F29" s="141"/>
      <c r="G29" s="141"/>
      <c r="H29" s="141"/>
      <c r="I29" s="141"/>
      <c r="J29" s="141"/>
    </row>
    <row r="30" spans="1:10" ht="11.45" customHeight="1" x14ac:dyDescent="0.2">
      <c r="A30" s="3">
        <v>1</v>
      </c>
      <c r="B30" s="141" t="e">
        <f t="shared" ref="B30:G30" si="12">ROUND(B11*0.9,)</f>
        <v>#REF!</v>
      </c>
      <c r="C30" s="141" t="e">
        <f t="shared" si="12"/>
        <v>#REF!</v>
      </c>
      <c r="D30" s="141" t="e">
        <f t="shared" si="12"/>
        <v>#REF!</v>
      </c>
      <c r="E30" s="141" t="e">
        <f t="shared" si="12"/>
        <v>#REF!</v>
      </c>
      <c r="F30" s="141" t="e">
        <f t="shared" si="12"/>
        <v>#REF!</v>
      </c>
      <c r="G30" s="141" t="e">
        <f t="shared" si="12"/>
        <v>#REF!</v>
      </c>
      <c r="H30" s="141" t="e">
        <f t="shared" ref="H30" si="13">ROUND(H11*0.9,)</f>
        <v>#REF!</v>
      </c>
      <c r="I30" s="141" t="e">
        <f t="shared" ref="I30:J30" si="14">ROUND(I11*0.9,)</f>
        <v>#REF!</v>
      </c>
      <c r="J30" s="141" t="e">
        <f t="shared" si="14"/>
        <v>#REF!</v>
      </c>
    </row>
    <row r="31" spans="1:10" ht="11.45" customHeight="1" x14ac:dyDescent="0.2">
      <c r="A31" s="3">
        <v>2</v>
      </c>
      <c r="B31" s="141" t="e">
        <f t="shared" ref="B31:G31" si="15">ROUND(B12*0.9,)</f>
        <v>#REF!</v>
      </c>
      <c r="C31" s="141" t="e">
        <f t="shared" si="15"/>
        <v>#REF!</v>
      </c>
      <c r="D31" s="141" t="e">
        <f t="shared" si="15"/>
        <v>#REF!</v>
      </c>
      <c r="E31" s="141" t="e">
        <f t="shared" si="15"/>
        <v>#REF!</v>
      </c>
      <c r="F31" s="141" t="e">
        <f t="shared" si="15"/>
        <v>#REF!</v>
      </c>
      <c r="G31" s="141" t="e">
        <f t="shared" si="15"/>
        <v>#REF!</v>
      </c>
      <c r="H31" s="141" t="e">
        <f t="shared" ref="H31" si="16">ROUND(H12*0.9,)</f>
        <v>#REF!</v>
      </c>
      <c r="I31" s="141" t="e">
        <f t="shared" ref="I31:J31" si="17">ROUND(I12*0.9,)</f>
        <v>#REF!</v>
      </c>
      <c r="J31" s="141" t="e">
        <f t="shared" si="17"/>
        <v>#REF!</v>
      </c>
    </row>
    <row r="32" spans="1:10" ht="11.45" customHeight="1" x14ac:dyDescent="0.2">
      <c r="A32" s="5" t="s">
        <v>86</v>
      </c>
      <c r="B32" s="141"/>
      <c r="C32" s="141"/>
      <c r="D32" s="141"/>
      <c r="E32" s="141"/>
      <c r="F32" s="141"/>
      <c r="G32" s="141"/>
      <c r="H32" s="141"/>
      <c r="I32" s="141"/>
      <c r="J32" s="141"/>
    </row>
    <row r="33" spans="1:10" ht="11.45" customHeight="1" x14ac:dyDescent="0.2">
      <c r="A33" s="3">
        <v>1</v>
      </c>
      <c r="B33" s="141" t="e">
        <f t="shared" ref="B33:G33" si="18">ROUND(B14*0.9,)</f>
        <v>#REF!</v>
      </c>
      <c r="C33" s="141" t="e">
        <f t="shared" si="18"/>
        <v>#REF!</v>
      </c>
      <c r="D33" s="141" t="e">
        <f t="shared" si="18"/>
        <v>#REF!</v>
      </c>
      <c r="E33" s="141" t="e">
        <f t="shared" si="18"/>
        <v>#REF!</v>
      </c>
      <c r="F33" s="141" t="e">
        <f t="shared" si="18"/>
        <v>#REF!</v>
      </c>
      <c r="G33" s="141" t="e">
        <f t="shared" si="18"/>
        <v>#REF!</v>
      </c>
      <c r="H33" s="141" t="e">
        <f t="shared" ref="H33" si="19">ROUND(H14*0.9,)</f>
        <v>#REF!</v>
      </c>
      <c r="I33" s="141" t="e">
        <f t="shared" ref="I33:J33" si="20">ROUND(I14*0.9,)</f>
        <v>#REF!</v>
      </c>
      <c r="J33" s="141" t="e">
        <f t="shared" si="20"/>
        <v>#REF!</v>
      </c>
    </row>
    <row r="34" spans="1:10" ht="11.45" customHeight="1" x14ac:dyDescent="0.2">
      <c r="A34" s="3">
        <v>2</v>
      </c>
      <c r="B34" s="141" t="e">
        <f t="shared" ref="B34:G34" si="21">ROUND(B15*0.9,)</f>
        <v>#REF!</v>
      </c>
      <c r="C34" s="141" t="e">
        <f t="shared" si="21"/>
        <v>#REF!</v>
      </c>
      <c r="D34" s="141" t="e">
        <f t="shared" si="21"/>
        <v>#REF!</v>
      </c>
      <c r="E34" s="141" t="e">
        <f t="shared" si="21"/>
        <v>#REF!</v>
      </c>
      <c r="F34" s="141" t="e">
        <f t="shared" si="21"/>
        <v>#REF!</v>
      </c>
      <c r="G34" s="141" t="e">
        <f t="shared" si="21"/>
        <v>#REF!</v>
      </c>
      <c r="H34" s="141" t="e">
        <f t="shared" ref="H34" si="22">ROUND(H15*0.9,)</f>
        <v>#REF!</v>
      </c>
      <c r="I34" s="141" t="e">
        <f t="shared" ref="I34:J34" si="23">ROUND(I15*0.9,)</f>
        <v>#REF!</v>
      </c>
      <c r="J34" s="141" t="e">
        <f t="shared" si="23"/>
        <v>#REF!</v>
      </c>
    </row>
    <row r="35" spans="1:10" ht="11.45" customHeight="1" x14ac:dyDescent="0.2">
      <c r="A35" s="4" t="s">
        <v>91</v>
      </c>
      <c r="B35" s="141"/>
      <c r="C35" s="141"/>
      <c r="D35" s="141"/>
      <c r="E35" s="141"/>
      <c r="F35" s="141"/>
      <c r="G35" s="141"/>
      <c r="H35" s="141"/>
      <c r="I35" s="141"/>
      <c r="J35" s="141"/>
    </row>
    <row r="36" spans="1:10" ht="11.45" customHeight="1" x14ac:dyDescent="0.2">
      <c r="A36" s="3">
        <v>1</v>
      </c>
      <c r="B36" s="141" t="e">
        <f t="shared" ref="B36:G36" si="24">ROUND(B17*0.9,)</f>
        <v>#REF!</v>
      </c>
      <c r="C36" s="141" t="e">
        <f t="shared" si="24"/>
        <v>#REF!</v>
      </c>
      <c r="D36" s="141" t="e">
        <f t="shared" si="24"/>
        <v>#REF!</v>
      </c>
      <c r="E36" s="141" t="e">
        <f t="shared" si="24"/>
        <v>#REF!</v>
      </c>
      <c r="F36" s="141" t="e">
        <f t="shared" si="24"/>
        <v>#REF!</v>
      </c>
      <c r="G36" s="141" t="e">
        <f t="shared" si="24"/>
        <v>#REF!</v>
      </c>
      <c r="H36" s="141" t="e">
        <f t="shared" ref="H36" si="25">ROUND(H17*0.9,)</f>
        <v>#REF!</v>
      </c>
      <c r="I36" s="141" t="e">
        <f t="shared" ref="I36:J36" si="26">ROUND(I17*0.9,)</f>
        <v>#REF!</v>
      </c>
      <c r="J36" s="141" t="e">
        <f t="shared" si="26"/>
        <v>#REF!</v>
      </c>
    </row>
    <row r="37" spans="1:10" ht="11.45" customHeight="1" x14ac:dyDescent="0.2">
      <c r="A37" s="3">
        <v>2</v>
      </c>
      <c r="B37" s="141" t="e">
        <f t="shared" ref="B37:G37" si="27">ROUND(B18*0.9,)</f>
        <v>#REF!</v>
      </c>
      <c r="C37" s="141" t="e">
        <f t="shared" si="27"/>
        <v>#REF!</v>
      </c>
      <c r="D37" s="141" t="e">
        <f t="shared" si="27"/>
        <v>#REF!</v>
      </c>
      <c r="E37" s="141" t="e">
        <f t="shared" si="27"/>
        <v>#REF!</v>
      </c>
      <c r="F37" s="141" t="e">
        <f t="shared" si="27"/>
        <v>#REF!</v>
      </c>
      <c r="G37" s="141" t="e">
        <f t="shared" si="27"/>
        <v>#REF!</v>
      </c>
      <c r="H37" s="141" t="e">
        <f t="shared" ref="H37" si="28">ROUND(H18*0.9,)</f>
        <v>#REF!</v>
      </c>
      <c r="I37" s="141" t="e">
        <f t="shared" ref="I37:J37" si="29">ROUND(I18*0.9,)</f>
        <v>#REF!</v>
      </c>
      <c r="J37" s="141" t="e">
        <f t="shared" si="29"/>
        <v>#REF!</v>
      </c>
    </row>
    <row r="38" spans="1:10" ht="11.45" customHeight="1" x14ac:dyDescent="0.2">
      <c r="A38" s="2" t="s">
        <v>92</v>
      </c>
      <c r="B38" s="141"/>
      <c r="C38" s="141"/>
      <c r="D38" s="141"/>
      <c r="E38" s="141"/>
      <c r="F38" s="141"/>
      <c r="G38" s="141"/>
      <c r="H38" s="141"/>
      <c r="I38" s="141"/>
      <c r="J38" s="141"/>
    </row>
    <row r="39" spans="1:10" ht="11.45" customHeight="1" x14ac:dyDescent="0.2">
      <c r="A39" s="3">
        <v>1</v>
      </c>
      <c r="B39" s="141" t="e">
        <f t="shared" ref="B39:G39" si="30">ROUND(B20*0.9,)</f>
        <v>#REF!</v>
      </c>
      <c r="C39" s="141" t="e">
        <f t="shared" si="30"/>
        <v>#REF!</v>
      </c>
      <c r="D39" s="141" t="e">
        <f t="shared" si="30"/>
        <v>#REF!</v>
      </c>
      <c r="E39" s="141" t="e">
        <f t="shared" si="30"/>
        <v>#REF!</v>
      </c>
      <c r="F39" s="141" t="e">
        <f t="shared" si="30"/>
        <v>#REF!</v>
      </c>
      <c r="G39" s="141" t="e">
        <f t="shared" si="30"/>
        <v>#REF!</v>
      </c>
      <c r="H39" s="141" t="e">
        <f t="shared" ref="H39" si="31">ROUND(H20*0.9,)</f>
        <v>#REF!</v>
      </c>
      <c r="I39" s="141" t="e">
        <f t="shared" ref="I39:J39" si="32">ROUND(I20*0.9,)</f>
        <v>#REF!</v>
      </c>
      <c r="J39" s="141" t="e">
        <f t="shared" si="32"/>
        <v>#REF!</v>
      </c>
    </row>
    <row r="40" spans="1:10" ht="11.45" customHeight="1" x14ac:dyDescent="0.2">
      <c r="A40" s="3">
        <v>2</v>
      </c>
      <c r="B40" s="141" t="e">
        <f t="shared" ref="B40:G40" si="33">ROUND(B21*0.9,)</f>
        <v>#REF!</v>
      </c>
      <c r="C40" s="141" t="e">
        <f t="shared" si="33"/>
        <v>#REF!</v>
      </c>
      <c r="D40" s="141" t="e">
        <f t="shared" si="33"/>
        <v>#REF!</v>
      </c>
      <c r="E40" s="141" t="e">
        <f t="shared" si="33"/>
        <v>#REF!</v>
      </c>
      <c r="F40" s="141" t="e">
        <f t="shared" si="33"/>
        <v>#REF!</v>
      </c>
      <c r="G40" s="141" t="e">
        <f t="shared" si="33"/>
        <v>#REF!</v>
      </c>
      <c r="H40" s="141" t="e">
        <f t="shared" ref="H40" si="34">ROUND(H21*0.9,)</f>
        <v>#REF!</v>
      </c>
      <c r="I40" s="141" t="e">
        <f t="shared" ref="I40:J40" si="35">ROUND(I21*0.9,)</f>
        <v>#REF!</v>
      </c>
      <c r="J40" s="141" t="e">
        <f t="shared" si="35"/>
        <v>#REF!</v>
      </c>
    </row>
    <row r="41" spans="1:10" ht="11.45" customHeight="1" x14ac:dyDescent="0.2">
      <c r="A41" s="24"/>
    </row>
    <row r="42" spans="1:10" x14ac:dyDescent="0.2">
      <c r="A42" s="22"/>
    </row>
    <row r="43" spans="1:10" x14ac:dyDescent="0.2">
      <c r="A43" s="41" t="s">
        <v>3</v>
      </c>
    </row>
    <row r="44" spans="1:10" x14ac:dyDescent="0.2">
      <c r="A44" s="42" t="s">
        <v>4</v>
      </c>
    </row>
    <row r="45" spans="1:10" x14ac:dyDescent="0.2">
      <c r="A45" s="42" t="s">
        <v>5</v>
      </c>
    </row>
    <row r="46" spans="1:10" ht="12.6" customHeight="1" x14ac:dyDescent="0.2">
      <c r="A46" s="26" t="s">
        <v>6</v>
      </c>
    </row>
    <row r="47" spans="1:10" x14ac:dyDescent="0.2">
      <c r="A47" s="42" t="s">
        <v>197</v>
      </c>
    </row>
    <row r="48" spans="1:10" ht="12.75" thickBot="1" x14ac:dyDescent="0.25">
      <c r="A48" s="42" t="s">
        <v>198</v>
      </c>
    </row>
    <row r="49" spans="1:1" ht="12.75" thickBot="1" x14ac:dyDescent="0.25">
      <c r="A49" s="167" t="s">
        <v>190</v>
      </c>
    </row>
    <row r="50" spans="1:1" ht="24" x14ac:dyDescent="0.2">
      <c r="A50" s="168" t="s">
        <v>191</v>
      </c>
    </row>
    <row r="51" spans="1:1" ht="72.75" thickBot="1" x14ac:dyDescent="0.25">
      <c r="A51" s="169" t="s">
        <v>192</v>
      </c>
    </row>
    <row r="52" spans="1:1" ht="12.75" thickBot="1" x14ac:dyDescent="0.25">
      <c r="A52" s="170" t="s">
        <v>18</v>
      </c>
    </row>
    <row r="53" spans="1:1" x14ac:dyDescent="0.2">
      <c r="A53" s="171" t="s">
        <v>202</v>
      </c>
    </row>
    <row r="54" spans="1:1" ht="24.75" thickBot="1" x14ac:dyDescent="0.25">
      <c r="A54" s="172" t="s">
        <v>203</v>
      </c>
    </row>
    <row r="55" spans="1:1" ht="72.75" customHeight="1" x14ac:dyDescent="0.2">
      <c r="A55" s="192" t="s">
        <v>201</v>
      </c>
    </row>
    <row r="56" spans="1:1" ht="72.75" customHeight="1" thickBot="1" x14ac:dyDescent="0.25">
      <c r="A56" s="193"/>
    </row>
    <row r="57" spans="1:1" ht="48.75" thickBot="1" x14ac:dyDescent="0.25">
      <c r="A57" s="177" t="s">
        <v>199</v>
      </c>
    </row>
    <row r="58" spans="1:1" x14ac:dyDescent="0.2">
      <c r="A58" s="173" t="s">
        <v>193</v>
      </c>
    </row>
    <row r="59" spans="1:1" x14ac:dyDescent="0.2">
      <c r="A59" s="173" t="s">
        <v>194</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topLeftCell="A28" zoomScale="115" zoomScaleNormal="115" workbookViewId="0">
      <pane xSplit="1" topLeftCell="B1" activePane="topRight" state="frozen"/>
      <selection pane="topRight" activeCell="A54" sqref="A54:A55"/>
    </sheetView>
  </sheetViews>
  <sheetFormatPr defaultColWidth="8.5703125" defaultRowHeight="12" x14ac:dyDescent="0.2"/>
  <cols>
    <col min="1" max="1" width="84.85546875" style="1" customWidth="1"/>
    <col min="2" max="19" width="8.5703125" style="1"/>
    <col min="20" max="20" width="8.5703125" style="1" hidden="1" customWidth="1"/>
    <col min="21" max="23" width="8.5703125" style="1"/>
    <col min="24" max="24" width="8.5703125" style="1" customWidth="1"/>
    <col min="25" max="25" width="8.5703125" style="1" hidden="1" customWidth="1"/>
    <col min="26"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B25"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ref="C25:AW25" si="2">C6</f>
        <v>#REF!</v>
      </c>
      <c r="D25" s="129" t="e">
        <f t="shared" si="2"/>
        <v>#REF!</v>
      </c>
      <c r="E25" s="129" t="e">
        <f t="shared" si="2"/>
        <v>#REF!</v>
      </c>
      <c r="F25" s="129" t="e">
        <f t="shared" si="2"/>
        <v>#REF!</v>
      </c>
      <c r="G25" s="46" t="e">
        <f t="shared" si="2"/>
        <v>#REF!</v>
      </c>
      <c r="H25" s="129" t="e">
        <f t="shared" si="2"/>
        <v>#REF!</v>
      </c>
      <c r="I25" s="129" t="e">
        <f t="shared" si="2"/>
        <v>#REF!</v>
      </c>
      <c r="J25" s="129" t="e">
        <f t="shared" si="2"/>
        <v>#REF!</v>
      </c>
      <c r="K25" s="46" t="e">
        <f t="shared" si="2"/>
        <v>#REF!</v>
      </c>
      <c r="L25" s="129" t="e">
        <f t="shared" si="2"/>
        <v>#REF!</v>
      </c>
      <c r="M25" s="129" t="e">
        <f t="shared" si="2"/>
        <v>#REF!</v>
      </c>
      <c r="N25" s="129" t="e">
        <f t="shared" si="2"/>
        <v>#REF!</v>
      </c>
      <c r="O25" s="129" t="e">
        <f t="shared" si="2"/>
        <v>#REF!</v>
      </c>
      <c r="P25" s="129" t="e">
        <f t="shared" si="2"/>
        <v>#REF!</v>
      </c>
      <c r="Q25" s="129" t="e">
        <f t="shared" si="2"/>
        <v>#REF!</v>
      </c>
      <c r="R25" s="129" t="e">
        <f t="shared" si="2"/>
        <v>#REF!</v>
      </c>
      <c r="S25" s="129" t="e">
        <f t="shared" si="2"/>
        <v>#REF!</v>
      </c>
      <c r="T25" s="129" t="e">
        <f t="shared" si="2"/>
        <v>#REF!</v>
      </c>
      <c r="U25" s="129" t="e">
        <f t="shared" si="2"/>
        <v>#REF!</v>
      </c>
      <c r="V25" s="129" t="e">
        <f t="shared" si="2"/>
        <v>#REF!</v>
      </c>
      <c r="W25" s="129" t="e">
        <f t="shared" si="2"/>
        <v>#REF!</v>
      </c>
      <c r="X25" s="129" t="e">
        <f t="shared" si="2"/>
        <v>#REF!</v>
      </c>
      <c r="Y25" s="129" t="e">
        <f t="shared" si="2"/>
        <v>#REF!</v>
      </c>
      <c r="Z25" s="129" t="e">
        <f t="shared" si="2"/>
        <v>#REF!</v>
      </c>
      <c r="AA25" s="129" t="e">
        <f t="shared" si="2"/>
        <v>#REF!</v>
      </c>
      <c r="AB25" s="129" t="e">
        <f t="shared" si="2"/>
        <v>#REF!</v>
      </c>
      <c r="AC25" s="129" t="e">
        <f t="shared" si="2"/>
        <v>#REF!</v>
      </c>
      <c r="AD25" s="129" t="e">
        <f t="shared" si="2"/>
        <v>#REF!</v>
      </c>
      <c r="AE25" s="129" t="e">
        <f t="shared" si="2"/>
        <v>#REF!</v>
      </c>
      <c r="AF25" s="129" t="e">
        <f t="shared" si="2"/>
        <v>#REF!</v>
      </c>
      <c r="AG25" s="129" t="e">
        <f t="shared" si="2"/>
        <v>#REF!</v>
      </c>
      <c r="AH25" s="129" t="e">
        <f t="shared" si="2"/>
        <v>#REF!</v>
      </c>
      <c r="AI25" s="129" t="e">
        <f t="shared" si="2"/>
        <v>#REF!</v>
      </c>
      <c r="AJ25" s="129" t="e">
        <f t="shared" si="2"/>
        <v>#REF!</v>
      </c>
      <c r="AK25" s="129" t="e">
        <f t="shared" si="2"/>
        <v>#REF!</v>
      </c>
      <c r="AL25" s="129" t="e">
        <f t="shared" si="2"/>
        <v>#REF!</v>
      </c>
      <c r="AM25" s="129" t="e">
        <f t="shared" si="2"/>
        <v>#REF!</v>
      </c>
      <c r="AN25" s="129" t="e">
        <f t="shared" si="2"/>
        <v>#REF!</v>
      </c>
      <c r="AO25" s="129" t="e">
        <f t="shared" si="2"/>
        <v>#REF!</v>
      </c>
      <c r="AP25" s="129" t="e">
        <f t="shared" si="2"/>
        <v>#REF!</v>
      </c>
      <c r="AQ25" s="129" t="e">
        <f t="shared" si="2"/>
        <v>#REF!</v>
      </c>
      <c r="AR25" s="129" t="e">
        <f t="shared" si="2"/>
        <v>#REF!</v>
      </c>
      <c r="AS25" s="129" t="e">
        <f t="shared" si="2"/>
        <v>#REF!</v>
      </c>
      <c r="AT25" s="129" t="e">
        <f t="shared" si="2"/>
        <v>#REF!</v>
      </c>
      <c r="AU25" s="129" t="e">
        <f t="shared" si="2"/>
        <v>#REF!</v>
      </c>
      <c r="AV25" s="129" t="e">
        <f t="shared" si="2"/>
        <v>#REF!</v>
      </c>
      <c r="AW25" s="129" t="e">
        <f t="shared" si="2"/>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ROUND(B8*0.87,)+25</f>
        <v>#REF!</v>
      </c>
      <c r="C27" s="141" t="e">
        <f t="shared" ref="C27:AW34" si="3">ROUND(C8*0.87,)+25</f>
        <v>#REF!</v>
      </c>
      <c r="D27" s="141" t="e">
        <f t="shared" si="3"/>
        <v>#REF!</v>
      </c>
      <c r="E27" s="141" t="e">
        <f t="shared" si="3"/>
        <v>#REF!</v>
      </c>
      <c r="F27" s="141" t="e">
        <f t="shared" si="3"/>
        <v>#REF!</v>
      </c>
      <c r="G27" s="141" t="e">
        <f t="shared" si="3"/>
        <v>#REF!</v>
      </c>
      <c r="H27" s="141" t="e">
        <f t="shared" si="3"/>
        <v>#REF!</v>
      </c>
      <c r="I27" s="141" t="e">
        <f t="shared" si="3"/>
        <v>#REF!</v>
      </c>
      <c r="J27" s="141" t="e">
        <f t="shared" si="3"/>
        <v>#REF!</v>
      </c>
      <c r="K27" s="141" t="e">
        <f t="shared" si="3"/>
        <v>#REF!</v>
      </c>
      <c r="L27" s="141" t="e">
        <f t="shared" si="3"/>
        <v>#REF!</v>
      </c>
      <c r="M27" s="141" t="e">
        <f t="shared" si="3"/>
        <v>#REF!</v>
      </c>
      <c r="N27" s="141" t="e">
        <f t="shared" si="3"/>
        <v>#REF!</v>
      </c>
      <c r="O27" s="141" t="e">
        <f t="shared" si="3"/>
        <v>#REF!</v>
      </c>
      <c r="P27" s="141" t="e">
        <f t="shared" si="3"/>
        <v>#REF!</v>
      </c>
      <c r="Q27" s="141" t="e">
        <f t="shared" si="3"/>
        <v>#REF!</v>
      </c>
      <c r="R27" s="141" t="e">
        <f t="shared" si="3"/>
        <v>#REF!</v>
      </c>
      <c r="S27" s="141" t="e">
        <f t="shared" si="3"/>
        <v>#REF!</v>
      </c>
      <c r="T27" s="141" t="e">
        <f t="shared" si="3"/>
        <v>#REF!</v>
      </c>
      <c r="U27" s="141" t="e">
        <f t="shared" si="3"/>
        <v>#REF!</v>
      </c>
      <c r="V27" s="141" t="e">
        <f t="shared" si="3"/>
        <v>#REF!</v>
      </c>
      <c r="W27" s="141" t="e">
        <f t="shared" si="3"/>
        <v>#REF!</v>
      </c>
      <c r="X27" s="141" t="e">
        <f t="shared" si="3"/>
        <v>#REF!</v>
      </c>
      <c r="Y27" s="141" t="e">
        <f t="shared" si="3"/>
        <v>#REF!</v>
      </c>
      <c r="Z27" s="141" t="e">
        <f t="shared" si="3"/>
        <v>#REF!</v>
      </c>
      <c r="AA27" s="141" t="e">
        <f t="shared" si="3"/>
        <v>#REF!</v>
      </c>
      <c r="AB27" s="141" t="e">
        <f t="shared" si="3"/>
        <v>#REF!</v>
      </c>
      <c r="AC27" s="141" t="e">
        <f t="shared" si="3"/>
        <v>#REF!</v>
      </c>
      <c r="AD27" s="141" t="e">
        <f t="shared" si="3"/>
        <v>#REF!</v>
      </c>
      <c r="AE27" s="141" t="e">
        <f t="shared" si="3"/>
        <v>#REF!</v>
      </c>
      <c r="AF27" s="141" t="e">
        <f t="shared" si="3"/>
        <v>#REF!</v>
      </c>
      <c r="AG27" s="141" t="e">
        <f t="shared" si="3"/>
        <v>#REF!</v>
      </c>
      <c r="AH27" s="141" t="e">
        <f t="shared" si="3"/>
        <v>#REF!</v>
      </c>
      <c r="AI27" s="141" t="e">
        <f t="shared" si="3"/>
        <v>#REF!</v>
      </c>
      <c r="AJ27" s="141" t="e">
        <f t="shared" si="3"/>
        <v>#REF!</v>
      </c>
      <c r="AK27" s="141" t="e">
        <f t="shared" si="3"/>
        <v>#REF!</v>
      </c>
      <c r="AL27" s="141" t="e">
        <f t="shared" si="3"/>
        <v>#REF!</v>
      </c>
      <c r="AM27" s="141" t="e">
        <f t="shared" si="3"/>
        <v>#REF!</v>
      </c>
      <c r="AN27" s="141" t="e">
        <f t="shared" si="3"/>
        <v>#REF!</v>
      </c>
      <c r="AO27" s="141" t="e">
        <f t="shared" si="3"/>
        <v>#REF!</v>
      </c>
      <c r="AP27" s="141" t="e">
        <f t="shared" si="3"/>
        <v>#REF!</v>
      </c>
      <c r="AQ27" s="141" t="e">
        <f t="shared" si="3"/>
        <v>#REF!</v>
      </c>
      <c r="AR27" s="141" t="e">
        <f t="shared" si="3"/>
        <v>#REF!</v>
      </c>
      <c r="AS27" s="141" t="e">
        <f t="shared" si="3"/>
        <v>#REF!</v>
      </c>
      <c r="AT27" s="141" t="e">
        <f t="shared" si="3"/>
        <v>#REF!</v>
      </c>
      <c r="AU27" s="141" t="e">
        <f t="shared" si="3"/>
        <v>#REF!</v>
      </c>
      <c r="AV27" s="141" t="e">
        <f t="shared" si="3"/>
        <v>#REF!</v>
      </c>
      <c r="AW27" s="141" t="e">
        <f t="shared" si="3"/>
        <v>#REF!</v>
      </c>
    </row>
    <row r="28" spans="1:49" ht="11.45" customHeight="1" x14ac:dyDescent="0.2">
      <c r="A28" s="3">
        <v>2</v>
      </c>
      <c r="B28" s="141" t="e">
        <f t="shared" ref="B28:Q40" si="4">ROUND(B9*0.87,)+25</f>
        <v>#REF!</v>
      </c>
      <c r="C28" s="141" t="e">
        <f t="shared" si="4"/>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3"/>
        <v>#REF!</v>
      </c>
      <c r="S28" s="141" t="e">
        <f t="shared" si="3"/>
        <v>#REF!</v>
      </c>
      <c r="T28" s="141" t="e">
        <f t="shared" si="3"/>
        <v>#REF!</v>
      </c>
      <c r="U28" s="141" t="e">
        <f t="shared" si="3"/>
        <v>#REF!</v>
      </c>
      <c r="V28" s="141" t="e">
        <f t="shared" si="3"/>
        <v>#REF!</v>
      </c>
      <c r="W28" s="141" t="e">
        <f t="shared" si="3"/>
        <v>#REF!</v>
      </c>
      <c r="X28" s="141" t="e">
        <f t="shared" si="3"/>
        <v>#REF!</v>
      </c>
      <c r="Y28" s="141" t="e">
        <f t="shared" si="3"/>
        <v>#REF!</v>
      </c>
      <c r="Z28" s="141" t="e">
        <f t="shared" si="3"/>
        <v>#REF!</v>
      </c>
      <c r="AA28" s="141" t="e">
        <f t="shared" si="3"/>
        <v>#REF!</v>
      </c>
      <c r="AB28" s="141" t="e">
        <f t="shared" si="3"/>
        <v>#REF!</v>
      </c>
      <c r="AC28" s="141" t="e">
        <f t="shared" si="3"/>
        <v>#REF!</v>
      </c>
      <c r="AD28" s="141" t="e">
        <f t="shared" si="3"/>
        <v>#REF!</v>
      </c>
      <c r="AE28" s="141" t="e">
        <f t="shared" si="3"/>
        <v>#REF!</v>
      </c>
      <c r="AF28" s="141" t="e">
        <f t="shared" si="3"/>
        <v>#REF!</v>
      </c>
      <c r="AG28" s="141" t="e">
        <f t="shared" si="3"/>
        <v>#REF!</v>
      </c>
      <c r="AH28" s="141" t="e">
        <f t="shared" si="3"/>
        <v>#REF!</v>
      </c>
      <c r="AI28" s="141" t="e">
        <f t="shared" si="3"/>
        <v>#REF!</v>
      </c>
      <c r="AJ28" s="141" t="e">
        <f t="shared" si="3"/>
        <v>#REF!</v>
      </c>
      <c r="AK28" s="141" t="e">
        <f t="shared" si="3"/>
        <v>#REF!</v>
      </c>
      <c r="AL28" s="141" t="e">
        <f t="shared" si="3"/>
        <v>#REF!</v>
      </c>
      <c r="AM28" s="141" t="e">
        <f t="shared" si="3"/>
        <v>#REF!</v>
      </c>
      <c r="AN28" s="141" t="e">
        <f t="shared" si="3"/>
        <v>#REF!</v>
      </c>
      <c r="AO28" s="141" t="e">
        <f t="shared" si="3"/>
        <v>#REF!</v>
      </c>
      <c r="AP28" s="141" t="e">
        <f t="shared" si="3"/>
        <v>#REF!</v>
      </c>
      <c r="AQ28" s="141" t="e">
        <f t="shared" si="3"/>
        <v>#REF!</v>
      </c>
      <c r="AR28" s="141" t="e">
        <f t="shared" si="3"/>
        <v>#REF!</v>
      </c>
      <c r="AS28" s="141" t="e">
        <f t="shared" si="3"/>
        <v>#REF!</v>
      </c>
      <c r="AT28" s="141" t="e">
        <f t="shared" si="3"/>
        <v>#REF!</v>
      </c>
      <c r="AU28" s="141" t="e">
        <f t="shared" si="3"/>
        <v>#REF!</v>
      </c>
      <c r="AV28" s="141" t="e">
        <f t="shared" si="3"/>
        <v>#REF!</v>
      </c>
      <c r="AW28" s="141" t="e">
        <f t="shared" si="3"/>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4"/>
        <v>#REF!</v>
      </c>
      <c r="C30" s="141" t="e">
        <f t="shared" si="3"/>
        <v>#REF!</v>
      </c>
      <c r="D30" s="141" t="e">
        <f t="shared" si="3"/>
        <v>#REF!</v>
      </c>
      <c r="E30" s="141" t="e">
        <f t="shared" si="3"/>
        <v>#REF!</v>
      </c>
      <c r="F30" s="141" t="e">
        <f t="shared" si="3"/>
        <v>#REF!</v>
      </c>
      <c r="G30" s="141" t="e">
        <f t="shared" si="3"/>
        <v>#REF!</v>
      </c>
      <c r="H30" s="141" t="e">
        <f t="shared" si="3"/>
        <v>#REF!</v>
      </c>
      <c r="I30" s="141" t="e">
        <f t="shared" si="3"/>
        <v>#REF!</v>
      </c>
      <c r="J30" s="141" t="e">
        <f t="shared" si="3"/>
        <v>#REF!</v>
      </c>
      <c r="K30" s="141" t="e">
        <f t="shared" si="3"/>
        <v>#REF!</v>
      </c>
      <c r="L30" s="141" t="e">
        <f t="shared" si="3"/>
        <v>#REF!</v>
      </c>
      <c r="M30" s="141" t="e">
        <f t="shared" si="3"/>
        <v>#REF!</v>
      </c>
      <c r="N30" s="141" t="e">
        <f t="shared" si="3"/>
        <v>#REF!</v>
      </c>
      <c r="O30" s="141" t="e">
        <f t="shared" si="3"/>
        <v>#REF!</v>
      </c>
      <c r="P30" s="141" t="e">
        <f t="shared" si="3"/>
        <v>#REF!</v>
      </c>
      <c r="Q30" s="141" t="e">
        <f t="shared" si="3"/>
        <v>#REF!</v>
      </c>
      <c r="R30" s="141" t="e">
        <f t="shared" si="3"/>
        <v>#REF!</v>
      </c>
      <c r="S30" s="141" t="e">
        <f t="shared" si="3"/>
        <v>#REF!</v>
      </c>
      <c r="T30" s="141" t="e">
        <f t="shared" si="3"/>
        <v>#REF!</v>
      </c>
      <c r="U30" s="141" t="e">
        <f t="shared" si="3"/>
        <v>#REF!</v>
      </c>
      <c r="V30" s="141" t="e">
        <f t="shared" si="3"/>
        <v>#REF!</v>
      </c>
      <c r="W30" s="141" t="e">
        <f t="shared" si="3"/>
        <v>#REF!</v>
      </c>
      <c r="X30" s="141" t="e">
        <f t="shared" si="3"/>
        <v>#REF!</v>
      </c>
      <c r="Y30" s="141" t="e">
        <f t="shared" si="3"/>
        <v>#REF!</v>
      </c>
      <c r="Z30" s="141" t="e">
        <f t="shared" si="3"/>
        <v>#REF!</v>
      </c>
      <c r="AA30" s="141" t="e">
        <f t="shared" si="3"/>
        <v>#REF!</v>
      </c>
      <c r="AB30" s="141" t="e">
        <f t="shared" si="3"/>
        <v>#REF!</v>
      </c>
      <c r="AC30" s="141" t="e">
        <f t="shared" si="3"/>
        <v>#REF!</v>
      </c>
      <c r="AD30" s="141" t="e">
        <f t="shared" si="3"/>
        <v>#REF!</v>
      </c>
      <c r="AE30" s="141" t="e">
        <f t="shared" si="3"/>
        <v>#REF!</v>
      </c>
      <c r="AF30" s="141" t="e">
        <f t="shared" si="3"/>
        <v>#REF!</v>
      </c>
      <c r="AG30" s="141" t="e">
        <f t="shared" si="3"/>
        <v>#REF!</v>
      </c>
      <c r="AH30" s="141" t="e">
        <f t="shared" si="3"/>
        <v>#REF!</v>
      </c>
      <c r="AI30" s="141" t="e">
        <f t="shared" si="3"/>
        <v>#REF!</v>
      </c>
      <c r="AJ30" s="141" t="e">
        <f t="shared" si="3"/>
        <v>#REF!</v>
      </c>
      <c r="AK30" s="141" t="e">
        <f t="shared" si="3"/>
        <v>#REF!</v>
      </c>
      <c r="AL30" s="141" t="e">
        <f t="shared" si="3"/>
        <v>#REF!</v>
      </c>
      <c r="AM30" s="141" t="e">
        <f t="shared" si="3"/>
        <v>#REF!</v>
      </c>
      <c r="AN30" s="141" t="e">
        <f t="shared" si="3"/>
        <v>#REF!</v>
      </c>
      <c r="AO30" s="141" t="e">
        <f t="shared" si="3"/>
        <v>#REF!</v>
      </c>
      <c r="AP30" s="141" t="e">
        <f t="shared" si="3"/>
        <v>#REF!</v>
      </c>
      <c r="AQ30" s="141" t="e">
        <f t="shared" si="3"/>
        <v>#REF!</v>
      </c>
      <c r="AR30" s="141" t="e">
        <f t="shared" si="3"/>
        <v>#REF!</v>
      </c>
      <c r="AS30" s="141" t="e">
        <f t="shared" si="3"/>
        <v>#REF!</v>
      </c>
      <c r="AT30" s="141" t="e">
        <f t="shared" si="3"/>
        <v>#REF!</v>
      </c>
      <c r="AU30" s="141" t="e">
        <f t="shared" si="3"/>
        <v>#REF!</v>
      </c>
      <c r="AV30" s="141" t="e">
        <f t="shared" si="3"/>
        <v>#REF!</v>
      </c>
      <c r="AW30" s="141" t="e">
        <f t="shared" si="3"/>
        <v>#REF!</v>
      </c>
    </row>
    <row r="31" spans="1:49" ht="11.45" customHeight="1" x14ac:dyDescent="0.2">
      <c r="A31" s="3">
        <v>2</v>
      </c>
      <c r="B31" s="141" t="e">
        <f t="shared" si="4"/>
        <v>#REF!</v>
      </c>
      <c r="C31" s="141" t="e">
        <f t="shared" si="3"/>
        <v>#REF!</v>
      </c>
      <c r="D31" s="141" t="e">
        <f t="shared" si="3"/>
        <v>#REF!</v>
      </c>
      <c r="E31" s="141" t="e">
        <f t="shared" si="3"/>
        <v>#REF!</v>
      </c>
      <c r="F31" s="141" t="e">
        <f t="shared" si="3"/>
        <v>#REF!</v>
      </c>
      <c r="G31" s="141" t="e">
        <f t="shared" si="3"/>
        <v>#REF!</v>
      </c>
      <c r="H31" s="141" t="e">
        <f t="shared" si="3"/>
        <v>#REF!</v>
      </c>
      <c r="I31" s="141" t="e">
        <f t="shared" si="3"/>
        <v>#REF!</v>
      </c>
      <c r="J31" s="141" t="e">
        <f t="shared" si="3"/>
        <v>#REF!</v>
      </c>
      <c r="K31" s="141" t="e">
        <f t="shared" si="3"/>
        <v>#REF!</v>
      </c>
      <c r="L31" s="141" t="e">
        <f t="shared" si="3"/>
        <v>#REF!</v>
      </c>
      <c r="M31" s="141" t="e">
        <f t="shared" si="3"/>
        <v>#REF!</v>
      </c>
      <c r="N31" s="141" t="e">
        <f t="shared" si="3"/>
        <v>#REF!</v>
      </c>
      <c r="O31" s="141" t="e">
        <f t="shared" si="3"/>
        <v>#REF!</v>
      </c>
      <c r="P31" s="141" t="e">
        <f t="shared" si="3"/>
        <v>#REF!</v>
      </c>
      <c r="Q31" s="141" t="e">
        <f t="shared" si="3"/>
        <v>#REF!</v>
      </c>
      <c r="R31" s="141" t="e">
        <f t="shared" si="3"/>
        <v>#REF!</v>
      </c>
      <c r="S31" s="141" t="e">
        <f t="shared" si="3"/>
        <v>#REF!</v>
      </c>
      <c r="T31" s="141" t="e">
        <f t="shared" si="3"/>
        <v>#REF!</v>
      </c>
      <c r="U31" s="141" t="e">
        <f t="shared" si="3"/>
        <v>#REF!</v>
      </c>
      <c r="V31" s="141" t="e">
        <f t="shared" si="3"/>
        <v>#REF!</v>
      </c>
      <c r="W31" s="141" t="e">
        <f t="shared" si="3"/>
        <v>#REF!</v>
      </c>
      <c r="X31" s="141" t="e">
        <f t="shared" si="3"/>
        <v>#REF!</v>
      </c>
      <c r="Y31" s="141" t="e">
        <f t="shared" si="3"/>
        <v>#REF!</v>
      </c>
      <c r="Z31" s="141" t="e">
        <f t="shared" si="3"/>
        <v>#REF!</v>
      </c>
      <c r="AA31" s="141" t="e">
        <f t="shared" si="3"/>
        <v>#REF!</v>
      </c>
      <c r="AB31" s="141" t="e">
        <f t="shared" si="3"/>
        <v>#REF!</v>
      </c>
      <c r="AC31" s="141" t="e">
        <f t="shared" si="3"/>
        <v>#REF!</v>
      </c>
      <c r="AD31" s="141" t="e">
        <f t="shared" si="3"/>
        <v>#REF!</v>
      </c>
      <c r="AE31" s="141" t="e">
        <f t="shared" si="3"/>
        <v>#REF!</v>
      </c>
      <c r="AF31" s="141" t="e">
        <f t="shared" si="3"/>
        <v>#REF!</v>
      </c>
      <c r="AG31" s="141" t="e">
        <f t="shared" si="3"/>
        <v>#REF!</v>
      </c>
      <c r="AH31" s="141" t="e">
        <f t="shared" si="3"/>
        <v>#REF!</v>
      </c>
      <c r="AI31" s="141" t="e">
        <f t="shared" si="3"/>
        <v>#REF!</v>
      </c>
      <c r="AJ31" s="141" t="e">
        <f t="shared" si="3"/>
        <v>#REF!</v>
      </c>
      <c r="AK31" s="141" t="e">
        <f t="shared" si="3"/>
        <v>#REF!</v>
      </c>
      <c r="AL31" s="141" t="e">
        <f t="shared" si="3"/>
        <v>#REF!</v>
      </c>
      <c r="AM31" s="141" t="e">
        <f t="shared" si="3"/>
        <v>#REF!</v>
      </c>
      <c r="AN31" s="141" t="e">
        <f t="shared" si="3"/>
        <v>#REF!</v>
      </c>
      <c r="AO31" s="141" t="e">
        <f t="shared" si="3"/>
        <v>#REF!</v>
      </c>
      <c r="AP31" s="141" t="e">
        <f t="shared" si="3"/>
        <v>#REF!</v>
      </c>
      <c r="AQ31" s="141" t="e">
        <f t="shared" si="3"/>
        <v>#REF!</v>
      </c>
      <c r="AR31" s="141" t="e">
        <f t="shared" si="3"/>
        <v>#REF!</v>
      </c>
      <c r="AS31" s="141" t="e">
        <f t="shared" si="3"/>
        <v>#REF!</v>
      </c>
      <c r="AT31" s="141" t="e">
        <f t="shared" si="3"/>
        <v>#REF!</v>
      </c>
      <c r="AU31" s="141" t="e">
        <f t="shared" si="3"/>
        <v>#REF!</v>
      </c>
      <c r="AV31" s="141" t="e">
        <f t="shared" si="3"/>
        <v>#REF!</v>
      </c>
      <c r="AW31" s="141" t="e">
        <f t="shared" si="3"/>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4"/>
        <v>#REF!</v>
      </c>
      <c r="C33" s="141" t="e">
        <f t="shared" si="3"/>
        <v>#REF!</v>
      </c>
      <c r="D33" s="141" t="e">
        <f t="shared" si="3"/>
        <v>#REF!</v>
      </c>
      <c r="E33" s="141" t="e">
        <f t="shared" si="3"/>
        <v>#REF!</v>
      </c>
      <c r="F33" s="141" t="e">
        <f t="shared" si="3"/>
        <v>#REF!</v>
      </c>
      <c r="G33" s="141" t="e">
        <f t="shared" si="3"/>
        <v>#REF!</v>
      </c>
      <c r="H33" s="141" t="e">
        <f t="shared" si="3"/>
        <v>#REF!</v>
      </c>
      <c r="I33" s="141" t="e">
        <f t="shared" si="3"/>
        <v>#REF!</v>
      </c>
      <c r="J33" s="141" t="e">
        <f t="shared" si="3"/>
        <v>#REF!</v>
      </c>
      <c r="K33" s="141" t="e">
        <f t="shared" si="3"/>
        <v>#REF!</v>
      </c>
      <c r="L33" s="141" t="e">
        <f t="shared" si="3"/>
        <v>#REF!</v>
      </c>
      <c r="M33" s="141" t="e">
        <f t="shared" si="3"/>
        <v>#REF!</v>
      </c>
      <c r="N33" s="141" t="e">
        <f t="shared" si="3"/>
        <v>#REF!</v>
      </c>
      <c r="O33" s="141" t="e">
        <f t="shared" si="3"/>
        <v>#REF!</v>
      </c>
      <c r="P33" s="141" t="e">
        <f t="shared" si="3"/>
        <v>#REF!</v>
      </c>
      <c r="Q33" s="141" t="e">
        <f t="shared" si="3"/>
        <v>#REF!</v>
      </c>
      <c r="R33" s="141" t="e">
        <f t="shared" si="3"/>
        <v>#REF!</v>
      </c>
      <c r="S33" s="141" t="e">
        <f t="shared" si="3"/>
        <v>#REF!</v>
      </c>
      <c r="T33" s="141" t="e">
        <f t="shared" si="3"/>
        <v>#REF!</v>
      </c>
      <c r="U33" s="141" t="e">
        <f t="shared" si="3"/>
        <v>#REF!</v>
      </c>
      <c r="V33" s="141" t="e">
        <f t="shared" si="3"/>
        <v>#REF!</v>
      </c>
      <c r="W33" s="141" t="e">
        <f t="shared" si="3"/>
        <v>#REF!</v>
      </c>
      <c r="X33" s="141" t="e">
        <f t="shared" si="3"/>
        <v>#REF!</v>
      </c>
      <c r="Y33" s="141" t="e">
        <f t="shared" si="3"/>
        <v>#REF!</v>
      </c>
      <c r="Z33" s="141" t="e">
        <f t="shared" si="3"/>
        <v>#REF!</v>
      </c>
      <c r="AA33" s="141" t="e">
        <f t="shared" si="3"/>
        <v>#REF!</v>
      </c>
      <c r="AB33" s="141" t="e">
        <f t="shared" si="3"/>
        <v>#REF!</v>
      </c>
      <c r="AC33" s="141" t="e">
        <f t="shared" si="3"/>
        <v>#REF!</v>
      </c>
      <c r="AD33" s="141" t="e">
        <f t="shared" si="3"/>
        <v>#REF!</v>
      </c>
      <c r="AE33" s="141" t="e">
        <f t="shared" si="3"/>
        <v>#REF!</v>
      </c>
      <c r="AF33" s="141" t="e">
        <f t="shared" si="3"/>
        <v>#REF!</v>
      </c>
      <c r="AG33" s="141" t="e">
        <f t="shared" si="3"/>
        <v>#REF!</v>
      </c>
      <c r="AH33" s="141" t="e">
        <f t="shared" si="3"/>
        <v>#REF!</v>
      </c>
      <c r="AI33" s="141" t="e">
        <f t="shared" si="3"/>
        <v>#REF!</v>
      </c>
      <c r="AJ33" s="141" t="e">
        <f t="shared" si="3"/>
        <v>#REF!</v>
      </c>
      <c r="AK33" s="141" t="e">
        <f t="shared" si="3"/>
        <v>#REF!</v>
      </c>
      <c r="AL33" s="141" t="e">
        <f t="shared" si="3"/>
        <v>#REF!</v>
      </c>
      <c r="AM33" s="141" t="e">
        <f t="shared" si="3"/>
        <v>#REF!</v>
      </c>
      <c r="AN33" s="141" t="e">
        <f t="shared" si="3"/>
        <v>#REF!</v>
      </c>
      <c r="AO33" s="141" t="e">
        <f t="shared" si="3"/>
        <v>#REF!</v>
      </c>
      <c r="AP33" s="141" t="e">
        <f t="shared" si="3"/>
        <v>#REF!</v>
      </c>
      <c r="AQ33" s="141" t="e">
        <f t="shared" si="3"/>
        <v>#REF!</v>
      </c>
      <c r="AR33" s="141" t="e">
        <f t="shared" si="3"/>
        <v>#REF!</v>
      </c>
      <c r="AS33" s="141" t="e">
        <f t="shared" si="3"/>
        <v>#REF!</v>
      </c>
      <c r="AT33" s="141" t="e">
        <f t="shared" si="3"/>
        <v>#REF!</v>
      </c>
      <c r="AU33" s="141" t="e">
        <f t="shared" si="3"/>
        <v>#REF!</v>
      </c>
      <c r="AV33" s="141" t="e">
        <f t="shared" si="3"/>
        <v>#REF!</v>
      </c>
      <c r="AW33" s="141" t="e">
        <f t="shared" si="3"/>
        <v>#REF!</v>
      </c>
    </row>
    <row r="34" spans="1:49" ht="11.45" customHeight="1" x14ac:dyDescent="0.2">
      <c r="A34" s="3">
        <v>2</v>
      </c>
      <c r="B34" s="141" t="e">
        <f t="shared" si="4"/>
        <v>#REF!</v>
      </c>
      <c r="C34" s="141" t="e">
        <f t="shared" si="3"/>
        <v>#REF!</v>
      </c>
      <c r="D34" s="141" t="e">
        <f t="shared" si="3"/>
        <v>#REF!</v>
      </c>
      <c r="E34" s="141" t="e">
        <f t="shared" si="3"/>
        <v>#REF!</v>
      </c>
      <c r="F34" s="141" t="e">
        <f t="shared" si="3"/>
        <v>#REF!</v>
      </c>
      <c r="G34" s="141" t="e">
        <f t="shared" si="3"/>
        <v>#REF!</v>
      </c>
      <c r="H34" s="141" t="e">
        <f t="shared" si="3"/>
        <v>#REF!</v>
      </c>
      <c r="I34" s="141" t="e">
        <f t="shared" si="3"/>
        <v>#REF!</v>
      </c>
      <c r="J34" s="141" t="e">
        <f t="shared" si="3"/>
        <v>#REF!</v>
      </c>
      <c r="K34" s="141" t="e">
        <f t="shared" si="3"/>
        <v>#REF!</v>
      </c>
      <c r="L34" s="141" t="e">
        <f t="shared" si="3"/>
        <v>#REF!</v>
      </c>
      <c r="M34" s="141" t="e">
        <f t="shared" si="3"/>
        <v>#REF!</v>
      </c>
      <c r="N34" s="141" t="e">
        <f t="shared" si="3"/>
        <v>#REF!</v>
      </c>
      <c r="O34" s="141" t="e">
        <f t="shared" si="3"/>
        <v>#REF!</v>
      </c>
      <c r="P34" s="141" t="e">
        <f t="shared" si="3"/>
        <v>#REF!</v>
      </c>
      <c r="Q34" s="141" t="e">
        <f t="shared" si="3"/>
        <v>#REF!</v>
      </c>
      <c r="R34" s="141" t="e">
        <f t="shared" si="3"/>
        <v>#REF!</v>
      </c>
      <c r="S34" s="141" t="e">
        <f t="shared" si="3"/>
        <v>#REF!</v>
      </c>
      <c r="T34" s="141" t="e">
        <f t="shared" si="3"/>
        <v>#REF!</v>
      </c>
      <c r="U34" s="141" t="e">
        <f t="shared" si="3"/>
        <v>#REF!</v>
      </c>
      <c r="V34" s="141" t="e">
        <f t="shared" si="3"/>
        <v>#REF!</v>
      </c>
      <c r="W34" s="141" t="e">
        <f t="shared" si="3"/>
        <v>#REF!</v>
      </c>
      <c r="X34" s="141" t="e">
        <f t="shared" si="3"/>
        <v>#REF!</v>
      </c>
      <c r="Y34" s="141" t="e">
        <f t="shared" si="3"/>
        <v>#REF!</v>
      </c>
      <c r="Z34" s="141" t="e">
        <f t="shared" si="3"/>
        <v>#REF!</v>
      </c>
      <c r="AA34" s="141" t="e">
        <f t="shared" si="3"/>
        <v>#REF!</v>
      </c>
      <c r="AB34" s="141" t="e">
        <f t="shared" si="3"/>
        <v>#REF!</v>
      </c>
      <c r="AC34" s="141" t="e">
        <f t="shared" si="3"/>
        <v>#REF!</v>
      </c>
      <c r="AD34" s="141" t="e">
        <f t="shared" si="3"/>
        <v>#REF!</v>
      </c>
      <c r="AE34" s="141" t="e">
        <f t="shared" si="3"/>
        <v>#REF!</v>
      </c>
      <c r="AF34" s="141" t="e">
        <f t="shared" si="3"/>
        <v>#REF!</v>
      </c>
      <c r="AG34" s="141" t="e">
        <f t="shared" si="3"/>
        <v>#REF!</v>
      </c>
      <c r="AH34" s="141" t="e">
        <f t="shared" si="3"/>
        <v>#REF!</v>
      </c>
      <c r="AI34" s="141" t="e">
        <f t="shared" si="3"/>
        <v>#REF!</v>
      </c>
      <c r="AJ34" s="141" t="e">
        <f t="shared" si="3"/>
        <v>#REF!</v>
      </c>
      <c r="AK34" s="141" t="e">
        <f t="shared" si="3"/>
        <v>#REF!</v>
      </c>
      <c r="AL34" s="141" t="e">
        <f t="shared" ref="C34:AW40" si="5">ROUND(AL15*0.87,)+25</f>
        <v>#REF!</v>
      </c>
      <c r="AM34" s="141" t="e">
        <f t="shared" si="5"/>
        <v>#REF!</v>
      </c>
      <c r="AN34" s="141" t="e">
        <f t="shared" si="5"/>
        <v>#REF!</v>
      </c>
      <c r="AO34" s="141" t="e">
        <f t="shared" si="5"/>
        <v>#REF!</v>
      </c>
      <c r="AP34" s="141" t="e">
        <f t="shared" si="5"/>
        <v>#REF!</v>
      </c>
      <c r="AQ34" s="141" t="e">
        <f t="shared" si="5"/>
        <v>#REF!</v>
      </c>
      <c r="AR34" s="141" t="e">
        <f t="shared" si="5"/>
        <v>#REF!</v>
      </c>
      <c r="AS34" s="141" t="e">
        <f t="shared" si="5"/>
        <v>#REF!</v>
      </c>
      <c r="AT34" s="141" t="e">
        <f t="shared" si="5"/>
        <v>#REF!</v>
      </c>
      <c r="AU34" s="141" t="e">
        <f t="shared" si="5"/>
        <v>#REF!</v>
      </c>
      <c r="AV34" s="141" t="e">
        <f t="shared" si="5"/>
        <v>#REF!</v>
      </c>
      <c r="AW34" s="141" t="e">
        <f t="shared" si="5"/>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4"/>
        <v>#REF!</v>
      </c>
      <c r="C36" s="141" t="e">
        <f t="shared" si="5"/>
        <v>#REF!</v>
      </c>
      <c r="D36" s="141" t="e">
        <f t="shared" si="5"/>
        <v>#REF!</v>
      </c>
      <c r="E36" s="141" t="e">
        <f t="shared" si="5"/>
        <v>#REF!</v>
      </c>
      <c r="F36" s="141" t="e">
        <f t="shared" si="5"/>
        <v>#REF!</v>
      </c>
      <c r="G36" s="141" t="e">
        <f t="shared" si="5"/>
        <v>#REF!</v>
      </c>
      <c r="H36" s="141" t="e">
        <f t="shared" si="5"/>
        <v>#REF!</v>
      </c>
      <c r="I36" s="141" t="e">
        <f t="shared" si="5"/>
        <v>#REF!</v>
      </c>
      <c r="J36" s="141" t="e">
        <f t="shared" si="5"/>
        <v>#REF!</v>
      </c>
      <c r="K36" s="141" t="e">
        <f t="shared" si="5"/>
        <v>#REF!</v>
      </c>
      <c r="L36" s="141" t="e">
        <f t="shared" si="5"/>
        <v>#REF!</v>
      </c>
      <c r="M36" s="141" t="e">
        <f t="shared" si="5"/>
        <v>#REF!</v>
      </c>
      <c r="N36" s="141" t="e">
        <f t="shared" si="5"/>
        <v>#REF!</v>
      </c>
      <c r="O36" s="141" t="e">
        <f t="shared" si="5"/>
        <v>#REF!</v>
      </c>
      <c r="P36" s="141" t="e">
        <f t="shared" si="5"/>
        <v>#REF!</v>
      </c>
      <c r="Q36" s="141" t="e">
        <f t="shared" si="5"/>
        <v>#REF!</v>
      </c>
      <c r="R36" s="141" t="e">
        <f t="shared" si="5"/>
        <v>#REF!</v>
      </c>
      <c r="S36" s="141" t="e">
        <f t="shared" si="5"/>
        <v>#REF!</v>
      </c>
      <c r="T36" s="141" t="e">
        <f t="shared" si="5"/>
        <v>#REF!</v>
      </c>
      <c r="U36" s="141" t="e">
        <f t="shared" si="5"/>
        <v>#REF!</v>
      </c>
      <c r="V36" s="141" t="e">
        <f t="shared" si="5"/>
        <v>#REF!</v>
      </c>
      <c r="W36" s="141" t="e">
        <f t="shared" si="5"/>
        <v>#REF!</v>
      </c>
      <c r="X36" s="141" t="e">
        <f t="shared" si="5"/>
        <v>#REF!</v>
      </c>
      <c r="Y36" s="141" t="e">
        <f t="shared" si="5"/>
        <v>#REF!</v>
      </c>
      <c r="Z36" s="141" t="e">
        <f t="shared" si="5"/>
        <v>#REF!</v>
      </c>
      <c r="AA36" s="141" t="e">
        <f t="shared" si="5"/>
        <v>#REF!</v>
      </c>
      <c r="AB36" s="141" t="e">
        <f t="shared" si="5"/>
        <v>#REF!</v>
      </c>
      <c r="AC36" s="141" t="e">
        <f t="shared" si="5"/>
        <v>#REF!</v>
      </c>
      <c r="AD36" s="141" t="e">
        <f t="shared" si="5"/>
        <v>#REF!</v>
      </c>
      <c r="AE36" s="141" t="e">
        <f t="shared" si="5"/>
        <v>#REF!</v>
      </c>
      <c r="AF36" s="141" t="e">
        <f t="shared" si="5"/>
        <v>#REF!</v>
      </c>
      <c r="AG36" s="141" t="e">
        <f t="shared" si="5"/>
        <v>#REF!</v>
      </c>
      <c r="AH36" s="141" t="e">
        <f t="shared" si="5"/>
        <v>#REF!</v>
      </c>
      <c r="AI36" s="141" t="e">
        <f t="shared" si="5"/>
        <v>#REF!</v>
      </c>
      <c r="AJ36" s="141" t="e">
        <f t="shared" si="5"/>
        <v>#REF!</v>
      </c>
      <c r="AK36" s="141" t="e">
        <f t="shared" si="5"/>
        <v>#REF!</v>
      </c>
      <c r="AL36" s="141" t="e">
        <f t="shared" si="5"/>
        <v>#REF!</v>
      </c>
      <c r="AM36" s="141" t="e">
        <f t="shared" si="5"/>
        <v>#REF!</v>
      </c>
      <c r="AN36" s="141" t="e">
        <f t="shared" si="5"/>
        <v>#REF!</v>
      </c>
      <c r="AO36" s="141" t="e">
        <f t="shared" si="5"/>
        <v>#REF!</v>
      </c>
      <c r="AP36" s="141" t="e">
        <f t="shared" si="5"/>
        <v>#REF!</v>
      </c>
      <c r="AQ36" s="141" t="e">
        <f t="shared" si="5"/>
        <v>#REF!</v>
      </c>
      <c r="AR36" s="141" t="e">
        <f t="shared" si="5"/>
        <v>#REF!</v>
      </c>
      <c r="AS36" s="141" t="e">
        <f t="shared" si="5"/>
        <v>#REF!</v>
      </c>
      <c r="AT36" s="141" t="e">
        <f t="shared" si="5"/>
        <v>#REF!</v>
      </c>
      <c r="AU36" s="141" t="e">
        <f t="shared" si="5"/>
        <v>#REF!</v>
      </c>
      <c r="AV36" s="141" t="e">
        <f t="shared" si="5"/>
        <v>#REF!</v>
      </c>
      <c r="AW36" s="141" t="e">
        <f t="shared" si="5"/>
        <v>#REF!</v>
      </c>
    </row>
    <row r="37" spans="1:49" ht="11.45" customHeight="1" x14ac:dyDescent="0.2">
      <c r="A37" s="3">
        <v>2</v>
      </c>
      <c r="B37" s="141" t="e">
        <f t="shared" si="4"/>
        <v>#REF!</v>
      </c>
      <c r="C37" s="141" t="e">
        <f t="shared" si="5"/>
        <v>#REF!</v>
      </c>
      <c r="D37" s="141" t="e">
        <f t="shared" si="5"/>
        <v>#REF!</v>
      </c>
      <c r="E37" s="141" t="e">
        <f t="shared" si="5"/>
        <v>#REF!</v>
      </c>
      <c r="F37" s="141" t="e">
        <f t="shared" si="5"/>
        <v>#REF!</v>
      </c>
      <c r="G37" s="141" t="e">
        <f t="shared" si="5"/>
        <v>#REF!</v>
      </c>
      <c r="H37" s="141" t="e">
        <f t="shared" si="5"/>
        <v>#REF!</v>
      </c>
      <c r="I37" s="141" t="e">
        <f t="shared" si="5"/>
        <v>#REF!</v>
      </c>
      <c r="J37" s="141" t="e">
        <f t="shared" si="5"/>
        <v>#REF!</v>
      </c>
      <c r="K37" s="141" t="e">
        <f t="shared" si="5"/>
        <v>#REF!</v>
      </c>
      <c r="L37" s="141" t="e">
        <f t="shared" si="5"/>
        <v>#REF!</v>
      </c>
      <c r="M37" s="141" t="e">
        <f t="shared" si="5"/>
        <v>#REF!</v>
      </c>
      <c r="N37" s="141" t="e">
        <f t="shared" si="5"/>
        <v>#REF!</v>
      </c>
      <c r="O37" s="141" t="e">
        <f t="shared" si="5"/>
        <v>#REF!</v>
      </c>
      <c r="P37" s="141" t="e">
        <f t="shared" si="5"/>
        <v>#REF!</v>
      </c>
      <c r="Q37" s="141" t="e">
        <f t="shared" si="5"/>
        <v>#REF!</v>
      </c>
      <c r="R37" s="141" t="e">
        <f t="shared" si="5"/>
        <v>#REF!</v>
      </c>
      <c r="S37" s="141" t="e">
        <f t="shared" si="5"/>
        <v>#REF!</v>
      </c>
      <c r="T37" s="141" t="e">
        <f t="shared" si="5"/>
        <v>#REF!</v>
      </c>
      <c r="U37" s="141" t="e">
        <f t="shared" si="5"/>
        <v>#REF!</v>
      </c>
      <c r="V37" s="141" t="e">
        <f t="shared" si="5"/>
        <v>#REF!</v>
      </c>
      <c r="W37" s="141" t="e">
        <f t="shared" si="5"/>
        <v>#REF!</v>
      </c>
      <c r="X37" s="141" t="e">
        <f t="shared" si="5"/>
        <v>#REF!</v>
      </c>
      <c r="Y37" s="141" t="e">
        <f t="shared" si="5"/>
        <v>#REF!</v>
      </c>
      <c r="Z37" s="141" t="e">
        <f t="shared" si="5"/>
        <v>#REF!</v>
      </c>
      <c r="AA37" s="141" t="e">
        <f t="shared" si="5"/>
        <v>#REF!</v>
      </c>
      <c r="AB37" s="141" t="e">
        <f t="shared" si="5"/>
        <v>#REF!</v>
      </c>
      <c r="AC37" s="141" t="e">
        <f t="shared" si="5"/>
        <v>#REF!</v>
      </c>
      <c r="AD37" s="141" t="e">
        <f t="shared" si="5"/>
        <v>#REF!</v>
      </c>
      <c r="AE37" s="141" t="e">
        <f t="shared" si="5"/>
        <v>#REF!</v>
      </c>
      <c r="AF37" s="141" t="e">
        <f t="shared" si="5"/>
        <v>#REF!</v>
      </c>
      <c r="AG37" s="141" t="e">
        <f t="shared" si="5"/>
        <v>#REF!</v>
      </c>
      <c r="AH37" s="141" t="e">
        <f t="shared" si="5"/>
        <v>#REF!</v>
      </c>
      <c r="AI37" s="141" t="e">
        <f t="shared" si="5"/>
        <v>#REF!</v>
      </c>
      <c r="AJ37" s="141" t="e">
        <f t="shared" si="5"/>
        <v>#REF!</v>
      </c>
      <c r="AK37" s="141" t="e">
        <f t="shared" si="5"/>
        <v>#REF!</v>
      </c>
      <c r="AL37" s="141" t="e">
        <f t="shared" si="5"/>
        <v>#REF!</v>
      </c>
      <c r="AM37" s="141" t="e">
        <f t="shared" si="5"/>
        <v>#REF!</v>
      </c>
      <c r="AN37" s="141" t="e">
        <f t="shared" si="5"/>
        <v>#REF!</v>
      </c>
      <c r="AO37" s="141" t="e">
        <f t="shared" si="5"/>
        <v>#REF!</v>
      </c>
      <c r="AP37" s="141" t="e">
        <f t="shared" si="5"/>
        <v>#REF!</v>
      </c>
      <c r="AQ37" s="141" t="e">
        <f t="shared" si="5"/>
        <v>#REF!</v>
      </c>
      <c r="AR37" s="141" t="e">
        <f t="shared" si="5"/>
        <v>#REF!</v>
      </c>
      <c r="AS37" s="141" t="e">
        <f t="shared" si="5"/>
        <v>#REF!</v>
      </c>
      <c r="AT37" s="141" t="e">
        <f t="shared" si="5"/>
        <v>#REF!</v>
      </c>
      <c r="AU37" s="141" t="e">
        <f t="shared" si="5"/>
        <v>#REF!</v>
      </c>
      <c r="AV37" s="141" t="e">
        <f t="shared" si="5"/>
        <v>#REF!</v>
      </c>
      <c r="AW37" s="141" t="e">
        <f t="shared" si="5"/>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4"/>
        <v>#REF!</v>
      </c>
      <c r="C39" s="141" t="e">
        <f t="shared" si="5"/>
        <v>#REF!</v>
      </c>
      <c r="D39" s="141" t="e">
        <f t="shared" si="5"/>
        <v>#REF!</v>
      </c>
      <c r="E39" s="141" t="e">
        <f t="shared" si="5"/>
        <v>#REF!</v>
      </c>
      <c r="F39" s="141" t="e">
        <f t="shared" si="5"/>
        <v>#REF!</v>
      </c>
      <c r="G39" s="141" t="e">
        <f t="shared" si="5"/>
        <v>#REF!</v>
      </c>
      <c r="H39" s="141" t="e">
        <f t="shared" si="5"/>
        <v>#REF!</v>
      </c>
      <c r="I39" s="141" t="e">
        <f t="shared" si="5"/>
        <v>#REF!</v>
      </c>
      <c r="J39" s="141" t="e">
        <f t="shared" si="5"/>
        <v>#REF!</v>
      </c>
      <c r="K39" s="141" t="e">
        <f t="shared" si="5"/>
        <v>#REF!</v>
      </c>
      <c r="L39" s="141" t="e">
        <f t="shared" si="5"/>
        <v>#REF!</v>
      </c>
      <c r="M39" s="141" t="e">
        <f t="shared" si="5"/>
        <v>#REF!</v>
      </c>
      <c r="N39" s="141" t="e">
        <f t="shared" si="5"/>
        <v>#REF!</v>
      </c>
      <c r="O39" s="141" t="e">
        <f t="shared" si="5"/>
        <v>#REF!</v>
      </c>
      <c r="P39" s="141" t="e">
        <f t="shared" si="5"/>
        <v>#REF!</v>
      </c>
      <c r="Q39" s="141" t="e">
        <f t="shared" si="5"/>
        <v>#REF!</v>
      </c>
      <c r="R39" s="141" t="e">
        <f t="shared" si="5"/>
        <v>#REF!</v>
      </c>
      <c r="S39" s="141" t="e">
        <f t="shared" si="5"/>
        <v>#REF!</v>
      </c>
      <c r="T39" s="141" t="e">
        <f t="shared" si="5"/>
        <v>#REF!</v>
      </c>
      <c r="U39" s="141" t="e">
        <f t="shared" si="5"/>
        <v>#REF!</v>
      </c>
      <c r="V39" s="141" t="e">
        <f t="shared" si="5"/>
        <v>#REF!</v>
      </c>
      <c r="W39" s="141" t="e">
        <f t="shared" si="5"/>
        <v>#REF!</v>
      </c>
      <c r="X39" s="141" t="e">
        <f t="shared" si="5"/>
        <v>#REF!</v>
      </c>
      <c r="Y39" s="141" t="e">
        <f t="shared" si="5"/>
        <v>#REF!</v>
      </c>
      <c r="Z39" s="141" t="e">
        <f t="shared" si="5"/>
        <v>#REF!</v>
      </c>
      <c r="AA39" s="141" t="e">
        <f t="shared" si="5"/>
        <v>#REF!</v>
      </c>
      <c r="AB39" s="141" t="e">
        <f t="shared" si="5"/>
        <v>#REF!</v>
      </c>
      <c r="AC39" s="141" t="e">
        <f t="shared" si="5"/>
        <v>#REF!</v>
      </c>
      <c r="AD39" s="141" t="e">
        <f t="shared" si="5"/>
        <v>#REF!</v>
      </c>
      <c r="AE39" s="141" t="e">
        <f t="shared" si="5"/>
        <v>#REF!</v>
      </c>
      <c r="AF39" s="141" t="e">
        <f t="shared" si="5"/>
        <v>#REF!</v>
      </c>
      <c r="AG39" s="141" t="e">
        <f t="shared" si="5"/>
        <v>#REF!</v>
      </c>
      <c r="AH39" s="141" t="e">
        <f t="shared" si="5"/>
        <v>#REF!</v>
      </c>
      <c r="AI39" s="141" t="e">
        <f t="shared" si="5"/>
        <v>#REF!</v>
      </c>
      <c r="AJ39" s="141" t="e">
        <f t="shared" si="5"/>
        <v>#REF!</v>
      </c>
      <c r="AK39" s="141" t="e">
        <f t="shared" si="5"/>
        <v>#REF!</v>
      </c>
      <c r="AL39" s="141" t="e">
        <f t="shared" si="5"/>
        <v>#REF!</v>
      </c>
      <c r="AM39" s="141" t="e">
        <f t="shared" si="5"/>
        <v>#REF!</v>
      </c>
      <c r="AN39" s="141" t="e">
        <f t="shared" si="5"/>
        <v>#REF!</v>
      </c>
      <c r="AO39" s="141" t="e">
        <f t="shared" si="5"/>
        <v>#REF!</v>
      </c>
      <c r="AP39" s="141" t="e">
        <f t="shared" si="5"/>
        <v>#REF!</v>
      </c>
      <c r="AQ39" s="141" t="e">
        <f t="shared" si="5"/>
        <v>#REF!</v>
      </c>
      <c r="AR39" s="141" t="e">
        <f t="shared" si="5"/>
        <v>#REF!</v>
      </c>
      <c r="AS39" s="141" t="e">
        <f t="shared" si="5"/>
        <v>#REF!</v>
      </c>
      <c r="AT39" s="141" t="e">
        <f t="shared" si="5"/>
        <v>#REF!</v>
      </c>
      <c r="AU39" s="141" t="e">
        <f t="shared" si="5"/>
        <v>#REF!</v>
      </c>
      <c r="AV39" s="141" t="e">
        <f t="shared" si="5"/>
        <v>#REF!</v>
      </c>
      <c r="AW39" s="141" t="e">
        <f t="shared" si="5"/>
        <v>#REF!</v>
      </c>
    </row>
    <row r="40" spans="1:49" ht="11.45" customHeight="1" x14ac:dyDescent="0.2">
      <c r="A40" s="3">
        <v>2</v>
      </c>
      <c r="B40" s="141" t="e">
        <f t="shared" si="4"/>
        <v>#REF!</v>
      </c>
      <c r="C40" s="141" t="e">
        <f t="shared" si="5"/>
        <v>#REF!</v>
      </c>
      <c r="D40" s="141" t="e">
        <f t="shared" si="5"/>
        <v>#REF!</v>
      </c>
      <c r="E40" s="141" t="e">
        <f t="shared" si="5"/>
        <v>#REF!</v>
      </c>
      <c r="F40" s="141" t="e">
        <f t="shared" si="5"/>
        <v>#REF!</v>
      </c>
      <c r="G40" s="141" t="e">
        <f t="shared" si="5"/>
        <v>#REF!</v>
      </c>
      <c r="H40" s="141" t="e">
        <f t="shared" si="5"/>
        <v>#REF!</v>
      </c>
      <c r="I40" s="141" t="e">
        <f t="shared" si="5"/>
        <v>#REF!</v>
      </c>
      <c r="J40" s="141" t="e">
        <f t="shared" si="5"/>
        <v>#REF!</v>
      </c>
      <c r="K40" s="141" t="e">
        <f t="shared" si="5"/>
        <v>#REF!</v>
      </c>
      <c r="L40" s="141" t="e">
        <f t="shared" si="5"/>
        <v>#REF!</v>
      </c>
      <c r="M40" s="141" t="e">
        <f t="shared" si="5"/>
        <v>#REF!</v>
      </c>
      <c r="N40" s="141" t="e">
        <f t="shared" si="5"/>
        <v>#REF!</v>
      </c>
      <c r="O40" s="141" t="e">
        <f t="shared" si="5"/>
        <v>#REF!</v>
      </c>
      <c r="P40" s="141" t="e">
        <f t="shared" si="5"/>
        <v>#REF!</v>
      </c>
      <c r="Q40" s="141" t="e">
        <f t="shared" si="5"/>
        <v>#REF!</v>
      </c>
      <c r="R40" s="141" t="e">
        <f t="shared" si="5"/>
        <v>#REF!</v>
      </c>
      <c r="S40" s="141" t="e">
        <f t="shared" si="5"/>
        <v>#REF!</v>
      </c>
      <c r="T40" s="141" t="e">
        <f t="shared" si="5"/>
        <v>#REF!</v>
      </c>
      <c r="U40" s="141" t="e">
        <f t="shared" si="5"/>
        <v>#REF!</v>
      </c>
      <c r="V40" s="141" t="e">
        <f t="shared" si="5"/>
        <v>#REF!</v>
      </c>
      <c r="W40" s="141" t="e">
        <f t="shared" si="5"/>
        <v>#REF!</v>
      </c>
      <c r="X40" s="141" t="e">
        <f t="shared" si="5"/>
        <v>#REF!</v>
      </c>
      <c r="Y40" s="141" t="e">
        <f t="shared" si="5"/>
        <v>#REF!</v>
      </c>
      <c r="Z40" s="141" t="e">
        <f t="shared" si="5"/>
        <v>#REF!</v>
      </c>
      <c r="AA40" s="141" t="e">
        <f t="shared" si="5"/>
        <v>#REF!</v>
      </c>
      <c r="AB40" s="141" t="e">
        <f t="shared" si="5"/>
        <v>#REF!</v>
      </c>
      <c r="AC40" s="141" t="e">
        <f t="shared" si="5"/>
        <v>#REF!</v>
      </c>
      <c r="AD40" s="141" t="e">
        <f t="shared" si="5"/>
        <v>#REF!</v>
      </c>
      <c r="AE40" s="141" t="e">
        <f t="shared" si="5"/>
        <v>#REF!</v>
      </c>
      <c r="AF40" s="141" t="e">
        <f t="shared" si="5"/>
        <v>#REF!</v>
      </c>
      <c r="AG40" s="141" t="e">
        <f t="shared" si="5"/>
        <v>#REF!</v>
      </c>
      <c r="AH40" s="141" t="e">
        <f t="shared" si="5"/>
        <v>#REF!</v>
      </c>
      <c r="AI40" s="141" t="e">
        <f t="shared" si="5"/>
        <v>#REF!</v>
      </c>
      <c r="AJ40" s="141" t="e">
        <f t="shared" si="5"/>
        <v>#REF!</v>
      </c>
      <c r="AK40" s="141" t="e">
        <f t="shared" si="5"/>
        <v>#REF!</v>
      </c>
      <c r="AL40" s="141" t="e">
        <f t="shared" si="5"/>
        <v>#REF!</v>
      </c>
      <c r="AM40" s="141" t="e">
        <f t="shared" si="5"/>
        <v>#REF!</v>
      </c>
      <c r="AN40" s="141" t="e">
        <f t="shared" si="5"/>
        <v>#REF!</v>
      </c>
      <c r="AO40" s="141" t="e">
        <f t="shared" si="5"/>
        <v>#REF!</v>
      </c>
      <c r="AP40" s="141" t="e">
        <f t="shared" si="5"/>
        <v>#REF!</v>
      </c>
      <c r="AQ40" s="141" t="e">
        <f t="shared" si="5"/>
        <v>#REF!</v>
      </c>
      <c r="AR40" s="141" t="e">
        <f t="shared" si="5"/>
        <v>#REF!</v>
      </c>
      <c r="AS40" s="141" t="e">
        <f t="shared" si="5"/>
        <v>#REF!</v>
      </c>
      <c r="AT40" s="141" t="e">
        <f t="shared" si="5"/>
        <v>#REF!</v>
      </c>
      <c r="AU40" s="141" t="e">
        <f t="shared" si="5"/>
        <v>#REF!</v>
      </c>
      <c r="AV40" s="141" t="e">
        <f t="shared" si="5"/>
        <v>#REF!</v>
      </c>
      <c r="AW40" s="141" t="e">
        <f t="shared" si="5"/>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ROUND(B8*0.85,)+35</f>
        <v>#REF!</v>
      </c>
      <c r="C27" s="141" t="e">
        <f t="shared" ref="C27:AW34" si="2">ROUND(C8*0.85,)+35</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Q40" si="3">ROUND(B9*0.85,)+35</f>
        <v>#REF!</v>
      </c>
      <c r="C28" s="141" t="e">
        <f t="shared" si="3"/>
        <v>#REF!</v>
      </c>
      <c r="D28" s="141" t="e">
        <f t="shared" si="3"/>
        <v>#REF!</v>
      </c>
      <c r="E28" s="141" t="e">
        <f t="shared" si="3"/>
        <v>#REF!</v>
      </c>
      <c r="F28" s="141" t="e">
        <f t="shared" si="3"/>
        <v>#REF!</v>
      </c>
      <c r="G28" s="141" t="e">
        <f t="shared" si="3"/>
        <v>#REF!</v>
      </c>
      <c r="H28" s="141" t="e">
        <f t="shared" si="3"/>
        <v>#REF!</v>
      </c>
      <c r="I28" s="141" t="e">
        <f t="shared" si="3"/>
        <v>#REF!</v>
      </c>
      <c r="J28" s="141" t="e">
        <f t="shared" si="3"/>
        <v>#REF!</v>
      </c>
      <c r="K28" s="141" t="e">
        <f t="shared" si="3"/>
        <v>#REF!</v>
      </c>
      <c r="L28" s="141" t="e">
        <f t="shared" si="3"/>
        <v>#REF!</v>
      </c>
      <c r="M28" s="141" t="e">
        <f t="shared" si="3"/>
        <v>#REF!</v>
      </c>
      <c r="N28" s="141" t="e">
        <f t="shared" si="3"/>
        <v>#REF!</v>
      </c>
      <c r="O28" s="141" t="e">
        <f t="shared" si="3"/>
        <v>#REF!</v>
      </c>
      <c r="P28" s="141" t="e">
        <f t="shared" si="3"/>
        <v>#REF!</v>
      </c>
      <c r="Q28" s="141" t="e">
        <f t="shared" si="3"/>
        <v>#REF!</v>
      </c>
      <c r="R28" s="141" t="e">
        <f t="shared" si="2"/>
        <v>#REF!</v>
      </c>
      <c r="S28" s="141" t="e">
        <f t="shared" si="2"/>
        <v>#REF!</v>
      </c>
      <c r="T28" s="141" t="e">
        <f t="shared" si="2"/>
        <v>#REF!</v>
      </c>
      <c r="U28" s="141" t="e">
        <f t="shared" si="2"/>
        <v>#REF!</v>
      </c>
      <c r="V28" s="141" t="e">
        <f t="shared" si="2"/>
        <v>#REF!</v>
      </c>
      <c r="W28" s="141" t="e">
        <f t="shared" si="2"/>
        <v>#REF!</v>
      </c>
      <c r="X28" s="141" t="e">
        <f t="shared" si="2"/>
        <v>#REF!</v>
      </c>
      <c r="Y28" s="141" t="e">
        <f t="shared" si="2"/>
        <v>#REF!</v>
      </c>
      <c r="Z28" s="141" t="e">
        <f t="shared" si="2"/>
        <v>#REF!</v>
      </c>
      <c r="AA28" s="141" t="e">
        <f t="shared" si="2"/>
        <v>#REF!</v>
      </c>
      <c r="AB28" s="141" t="e">
        <f t="shared" si="2"/>
        <v>#REF!</v>
      </c>
      <c r="AC28" s="141" t="e">
        <f t="shared" si="2"/>
        <v>#REF!</v>
      </c>
      <c r="AD28" s="141" t="e">
        <f t="shared" si="2"/>
        <v>#REF!</v>
      </c>
      <c r="AE28" s="141" t="e">
        <f t="shared" si="2"/>
        <v>#REF!</v>
      </c>
      <c r="AF28" s="141" t="e">
        <f t="shared" si="2"/>
        <v>#REF!</v>
      </c>
      <c r="AG28" s="141" t="e">
        <f t="shared" si="2"/>
        <v>#REF!</v>
      </c>
      <c r="AH28" s="141" t="e">
        <f t="shared" si="2"/>
        <v>#REF!</v>
      </c>
      <c r="AI28" s="141" t="e">
        <f t="shared" si="2"/>
        <v>#REF!</v>
      </c>
      <c r="AJ28" s="141" t="e">
        <f t="shared" si="2"/>
        <v>#REF!</v>
      </c>
      <c r="AK28" s="141" t="e">
        <f t="shared" si="2"/>
        <v>#REF!</v>
      </c>
      <c r="AL28" s="141" t="e">
        <f t="shared" si="2"/>
        <v>#REF!</v>
      </c>
      <c r="AM28" s="141" t="e">
        <f t="shared" si="2"/>
        <v>#REF!</v>
      </c>
      <c r="AN28" s="141" t="e">
        <f t="shared" si="2"/>
        <v>#REF!</v>
      </c>
      <c r="AO28" s="141" t="e">
        <f t="shared" si="2"/>
        <v>#REF!</v>
      </c>
      <c r="AP28" s="141" t="e">
        <f t="shared" si="2"/>
        <v>#REF!</v>
      </c>
      <c r="AQ28" s="141" t="e">
        <f t="shared" si="2"/>
        <v>#REF!</v>
      </c>
      <c r="AR28" s="141" t="e">
        <f t="shared" si="2"/>
        <v>#REF!</v>
      </c>
      <c r="AS28" s="141" t="e">
        <f t="shared" si="2"/>
        <v>#REF!</v>
      </c>
      <c r="AT28" s="141" t="e">
        <f t="shared" si="2"/>
        <v>#REF!</v>
      </c>
      <c r="AU28" s="141" t="e">
        <f t="shared" si="2"/>
        <v>#REF!</v>
      </c>
      <c r="AV28" s="141" t="e">
        <f t="shared" si="2"/>
        <v>#REF!</v>
      </c>
      <c r="AW28" s="141" t="e">
        <f t="shared" si="2"/>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si="2"/>
        <v>#REF!</v>
      </c>
      <c r="D30" s="141" t="e">
        <f t="shared" si="2"/>
        <v>#REF!</v>
      </c>
      <c r="E30" s="141" t="e">
        <f t="shared" si="2"/>
        <v>#REF!</v>
      </c>
      <c r="F30" s="141" t="e">
        <f t="shared" si="2"/>
        <v>#REF!</v>
      </c>
      <c r="G30" s="141" t="e">
        <f t="shared" si="2"/>
        <v>#REF!</v>
      </c>
      <c r="H30" s="141" t="e">
        <f t="shared" si="2"/>
        <v>#REF!</v>
      </c>
      <c r="I30" s="141" t="e">
        <f t="shared" si="2"/>
        <v>#REF!</v>
      </c>
      <c r="J30" s="141" t="e">
        <f t="shared" si="2"/>
        <v>#REF!</v>
      </c>
      <c r="K30" s="141" t="e">
        <f t="shared" si="2"/>
        <v>#REF!</v>
      </c>
      <c r="L30" s="141" t="e">
        <f t="shared" si="2"/>
        <v>#REF!</v>
      </c>
      <c r="M30" s="141" t="e">
        <f t="shared" si="2"/>
        <v>#REF!</v>
      </c>
      <c r="N30" s="141" t="e">
        <f t="shared" si="2"/>
        <v>#REF!</v>
      </c>
      <c r="O30" s="141" t="e">
        <f t="shared" si="2"/>
        <v>#REF!</v>
      </c>
      <c r="P30" s="141" t="e">
        <f t="shared" si="2"/>
        <v>#REF!</v>
      </c>
      <c r="Q30" s="141" t="e">
        <f t="shared" si="2"/>
        <v>#REF!</v>
      </c>
      <c r="R30" s="141" t="e">
        <f t="shared" si="2"/>
        <v>#REF!</v>
      </c>
      <c r="S30" s="141" t="e">
        <f t="shared" si="2"/>
        <v>#REF!</v>
      </c>
      <c r="T30" s="141" t="e">
        <f t="shared" si="2"/>
        <v>#REF!</v>
      </c>
      <c r="U30" s="141" t="e">
        <f t="shared" si="2"/>
        <v>#REF!</v>
      </c>
      <c r="V30" s="141" t="e">
        <f t="shared" si="2"/>
        <v>#REF!</v>
      </c>
      <c r="W30" s="141" t="e">
        <f t="shared" si="2"/>
        <v>#REF!</v>
      </c>
      <c r="X30" s="141" t="e">
        <f t="shared" si="2"/>
        <v>#REF!</v>
      </c>
      <c r="Y30" s="141" t="e">
        <f t="shared" si="2"/>
        <v>#REF!</v>
      </c>
      <c r="Z30" s="141" t="e">
        <f t="shared" si="2"/>
        <v>#REF!</v>
      </c>
      <c r="AA30" s="141" t="e">
        <f t="shared" si="2"/>
        <v>#REF!</v>
      </c>
      <c r="AB30" s="141" t="e">
        <f t="shared" si="2"/>
        <v>#REF!</v>
      </c>
      <c r="AC30" s="141" t="e">
        <f t="shared" si="2"/>
        <v>#REF!</v>
      </c>
      <c r="AD30" s="141" t="e">
        <f t="shared" si="2"/>
        <v>#REF!</v>
      </c>
      <c r="AE30" s="141" t="e">
        <f t="shared" si="2"/>
        <v>#REF!</v>
      </c>
      <c r="AF30" s="141" t="e">
        <f t="shared" si="2"/>
        <v>#REF!</v>
      </c>
      <c r="AG30" s="141" t="e">
        <f t="shared" si="2"/>
        <v>#REF!</v>
      </c>
      <c r="AH30" s="141" t="e">
        <f t="shared" si="2"/>
        <v>#REF!</v>
      </c>
      <c r="AI30" s="141" t="e">
        <f t="shared" si="2"/>
        <v>#REF!</v>
      </c>
      <c r="AJ30" s="141" t="e">
        <f t="shared" si="2"/>
        <v>#REF!</v>
      </c>
      <c r="AK30" s="141" t="e">
        <f t="shared" si="2"/>
        <v>#REF!</v>
      </c>
      <c r="AL30" s="141" t="e">
        <f t="shared" si="2"/>
        <v>#REF!</v>
      </c>
      <c r="AM30" s="141" t="e">
        <f t="shared" si="2"/>
        <v>#REF!</v>
      </c>
      <c r="AN30" s="141" t="e">
        <f t="shared" si="2"/>
        <v>#REF!</v>
      </c>
      <c r="AO30" s="141" t="e">
        <f t="shared" si="2"/>
        <v>#REF!</v>
      </c>
      <c r="AP30" s="141" t="e">
        <f t="shared" si="2"/>
        <v>#REF!</v>
      </c>
      <c r="AQ30" s="141" t="e">
        <f t="shared" si="2"/>
        <v>#REF!</v>
      </c>
      <c r="AR30" s="141" t="e">
        <f t="shared" si="2"/>
        <v>#REF!</v>
      </c>
      <c r="AS30" s="141" t="e">
        <f t="shared" si="2"/>
        <v>#REF!</v>
      </c>
      <c r="AT30" s="141" t="e">
        <f t="shared" si="2"/>
        <v>#REF!</v>
      </c>
      <c r="AU30" s="141" t="e">
        <f t="shared" si="2"/>
        <v>#REF!</v>
      </c>
      <c r="AV30" s="141" t="e">
        <f t="shared" si="2"/>
        <v>#REF!</v>
      </c>
      <c r="AW30" s="141" t="e">
        <f t="shared" si="2"/>
        <v>#REF!</v>
      </c>
    </row>
    <row r="31" spans="1:49" ht="11.45" customHeight="1" x14ac:dyDescent="0.2">
      <c r="A31" s="3">
        <v>2</v>
      </c>
      <c r="B31" s="141" t="e">
        <f t="shared" si="3"/>
        <v>#REF!</v>
      </c>
      <c r="C31" s="141" t="e">
        <f t="shared" si="2"/>
        <v>#REF!</v>
      </c>
      <c r="D31" s="141" t="e">
        <f t="shared" si="2"/>
        <v>#REF!</v>
      </c>
      <c r="E31" s="141" t="e">
        <f t="shared" si="2"/>
        <v>#REF!</v>
      </c>
      <c r="F31" s="141" t="e">
        <f t="shared" si="2"/>
        <v>#REF!</v>
      </c>
      <c r="G31" s="141" t="e">
        <f t="shared" si="2"/>
        <v>#REF!</v>
      </c>
      <c r="H31" s="141" t="e">
        <f t="shared" si="2"/>
        <v>#REF!</v>
      </c>
      <c r="I31" s="141" t="e">
        <f t="shared" si="2"/>
        <v>#REF!</v>
      </c>
      <c r="J31" s="141" t="e">
        <f t="shared" si="2"/>
        <v>#REF!</v>
      </c>
      <c r="K31" s="141" t="e">
        <f t="shared" si="2"/>
        <v>#REF!</v>
      </c>
      <c r="L31" s="141" t="e">
        <f t="shared" si="2"/>
        <v>#REF!</v>
      </c>
      <c r="M31" s="141" t="e">
        <f t="shared" si="2"/>
        <v>#REF!</v>
      </c>
      <c r="N31" s="141" t="e">
        <f t="shared" si="2"/>
        <v>#REF!</v>
      </c>
      <c r="O31" s="141" t="e">
        <f t="shared" si="2"/>
        <v>#REF!</v>
      </c>
      <c r="P31" s="141" t="e">
        <f t="shared" si="2"/>
        <v>#REF!</v>
      </c>
      <c r="Q31" s="141" t="e">
        <f t="shared" si="2"/>
        <v>#REF!</v>
      </c>
      <c r="R31" s="141" t="e">
        <f t="shared" si="2"/>
        <v>#REF!</v>
      </c>
      <c r="S31" s="141" t="e">
        <f t="shared" si="2"/>
        <v>#REF!</v>
      </c>
      <c r="T31" s="141" t="e">
        <f t="shared" si="2"/>
        <v>#REF!</v>
      </c>
      <c r="U31" s="141" t="e">
        <f t="shared" si="2"/>
        <v>#REF!</v>
      </c>
      <c r="V31" s="141" t="e">
        <f t="shared" si="2"/>
        <v>#REF!</v>
      </c>
      <c r="W31" s="141" t="e">
        <f t="shared" si="2"/>
        <v>#REF!</v>
      </c>
      <c r="X31" s="141" t="e">
        <f t="shared" si="2"/>
        <v>#REF!</v>
      </c>
      <c r="Y31" s="141" t="e">
        <f t="shared" si="2"/>
        <v>#REF!</v>
      </c>
      <c r="Z31" s="141" t="e">
        <f t="shared" si="2"/>
        <v>#REF!</v>
      </c>
      <c r="AA31" s="141" t="e">
        <f t="shared" si="2"/>
        <v>#REF!</v>
      </c>
      <c r="AB31" s="141" t="e">
        <f t="shared" si="2"/>
        <v>#REF!</v>
      </c>
      <c r="AC31" s="141" t="e">
        <f t="shared" si="2"/>
        <v>#REF!</v>
      </c>
      <c r="AD31" s="141" t="e">
        <f t="shared" si="2"/>
        <v>#REF!</v>
      </c>
      <c r="AE31" s="141" t="e">
        <f t="shared" si="2"/>
        <v>#REF!</v>
      </c>
      <c r="AF31" s="141" t="e">
        <f t="shared" si="2"/>
        <v>#REF!</v>
      </c>
      <c r="AG31" s="141" t="e">
        <f t="shared" si="2"/>
        <v>#REF!</v>
      </c>
      <c r="AH31" s="141" t="e">
        <f t="shared" si="2"/>
        <v>#REF!</v>
      </c>
      <c r="AI31" s="141" t="e">
        <f t="shared" si="2"/>
        <v>#REF!</v>
      </c>
      <c r="AJ31" s="141" t="e">
        <f t="shared" si="2"/>
        <v>#REF!</v>
      </c>
      <c r="AK31" s="141" t="e">
        <f t="shared" si="2"/>
        <v>#REF!</v>
      </c>
      <c r="AL31" s="141" t="e">
        <f t="shared" si="2"/>
        <v>#REF!</v>
      </c>
      <c r="AM31" s="141" t="e">
        <f t="shared" si="2"/>
        <v>#REF!</v>
      </c>
      <c r="AN31" s="141" t="e">
        <f t="shared" si="2"/>
        <v>#REF!</v>
      </c>
      <c r="AO31" s="141" t="e">
        <f t="shared" si="2"/>
        <v>#REF!</v>
      </c>
      <c r="AP31" s="141" t="e">
        <f t="shared" si="2"/>
        <v>#REF!</v>
      </c>
      <c r="AQ31" s="141" t="e">
        <f t="shared" si="2"/>
        <v>#REF!</v>
      </c>
      <c r="AR31" s="141" t="e">
        <f t="shared" si="2"/>
        <v>#REF!</v>
      </c>
      <c r="AS31" s="141" t="e">
        <f t="shared" si="2"/>
        <v>#REF!</v>
      </c>
      <c r="AT31" s="141" t="e">
        <f t="shared" si="2"/>
        <v>#REF!</v>
      </c>
      <c r="AU31" s="141" t="e">
        <f t="shared" si="2"/>
        <v>#REF!</v>
      </c>
      <c r="AV31" s="141" t="e">
        <f t="shared" si="2"/>
        <v>#REF!</v>
      </c>
      <c r="AW31" s="141" t="e">
        <f t="shared" si="2"/>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si="2"/>
        <v>#REF!</v>
      </c>
      <c r="D33" s="141" t="e">
        <f t="shared" si="2"/>
        <v>#REF!</v>
      </c>
      <c r="E33" s="141" t="e">
        <f t="shared" si="2"/>
        <v>#REF!</v>
      </c>
      <c r="F33" s="141" t="e">
        <f t="shared" si="2"/>
        <v>#REF!</v>
      </c>
      <c r="G33" s="141" t="e">
        <f t="shared" si="2"/>
        <v>#REF!</v>
      </c>
      <c r="H33" s="141" t="e">
        <f t="shared" si="2"/>
        <v>#REF!</v>
      </c>
      <c r="I33" s="141" t="e">
        <f t="shared" si="2"/>
        <v>#REF!</v>
      </c>
      <c r="J33" s="141" t="e">
        <f t="shared" si="2"/>
        <v>#REF!</v>
      </c>
      <c r="K33" s="141" t="e">
        <f t="shared" si="2"/>
        <v>#REF!</v>
      </c>
      <c r="L33" s="141" t="e">
        <f t="shared" si="2"/>
        <v>#REF!</v>
      </c>
      <c r="M33" s="141" t="e">
        <f t="shared" si="2"/>
        <v>#REF!</v>
      </c>
      <c r="N33" s="141" t="e">
        <f t="shared" si="2"/>
        <v>#REF!</v>
      </c>
      <c r="O33" s="141" t="e">
        <f t="shared" si="2"/>
        <v>#REF!</v>
      </c>
      <c r="P33" s="141" t="e">
        <f t="shared" si="2"/>
        <v>#REF!</v>
      </c>
      <c r="Q33" s="141" t="e">
        <f t="shared" si="2"/>
        <v>#REF!</v>
      </c>
      <c r="R33" s="141" t="e">
        <f t="shared" si="2"/>
        <v>#REF!</v>
      </c>
      <c r="S33" s="141" t="e">
        <f t="shared" si="2"/>
        <v>#REF!</v>
      </c>
      <c r="T33" s="141" t="e">
        <f t="shared" si="2"/>
        <v>#REF!</v>
      </c>
      <c r="U33" s="141" t="e">
        <f t="shared" si="2"/>
        <v>#REF!</v>
      </c>
      <c r="V33" s="141" t="e">
        <f t="shared" si="2"/>
        <v>#REF!</v>
      </c>
      <c r="W33" s="141" t="e">
        <f t="shared" si="2"/>
        <v>#REF!</v>
      </c>
      <c r="X33" s="141" t="e">
        <f t="shared" si="2"/>
        <v>#REF!</v>
      </c>
      <c r="Y33" s="141" t="e">
        <f t="shared" si="2"/>
        <v>#REF!</v>
      </c>
      <c r="Z33" s="141" t="e">
        <f t="shared" si="2"/>
        <v>#REF!</v>
      </c>
      <c r="AA33" s="141" t="e">
        <f t="shared" si="2"/>
        <v>#REF!</v>
      </c>
      <c r="AB33" s="141" t="e">
        <f t="shared" si="2"/>
        <v>#REF!</v>
      </c>
      <c r="AC33" s="141" t="e">
        <f t="shared" si="2"/>
        <v>#REF!</v>
      </c>
      <c r="AD33" s="141" t="e">
        <f t="shared" si="2"/>
        <v>#REF!</v>
      </c>
      <c r="AE33" s="141" t="e">
        <f t="shared" si="2"/>
        <v>#REF!</v>
      </c>
      <c r="AF33" s="141" t="e">
        <f t="shared" si="2"/>
        <v>#REF!</v>
      </c>
      <c r="AG33" s="141" t="e">
        <f t="shared" si="2"/>
        <v>#REF!</v>
      </c>
      <c r="AH33" s="141" t="e">
        <f t="shared" si="2"/>
        <v>#REF!</v>
      </c>
      <c r="AI33" s="141" t="e">
        <f t="shared" si="2"/>
        <v>#REF!</v>
      </c>
      <c r="AJ33" s="141" t="e">
        <f t="shared" si="2"/>
        <v>#REF!</v>
      </c>
      <c r="AK33" s="141" t="e">
        <f t="shared" si="2"/>
        <v>#REF!</v>
      </c>
      <c r="AL33" s="141" t="e">
        <f t="shared" si="2"/>
        <v>#REF!</v>
      </c>
      <c r="AM33" s="141" t="e">
        <f t="shared" si="2"/>
        <v>#REF!</v>
      </c>
      <c r="AN33" s="141" t="e">
        <f t="shared" si="2"/>
        <v>#REF!</v>
      </c>
      <c r="AO33" s="141" t="e">
        <f t="shared" si="2"/>
        <v>#REF!</v>
      </c>
      <c r="AP33" s="141" t="e">
        <f t="shared" si="2"/>
        <v>#REF!</v>
      </c>
      <c r="AQ33" s="141" t="e">
        <f t="shared" si="2"/>
        <v>#REF!</v>
      </c>
      <c r="AR33" s="141" t="e">
        <f t="shared" si="2"/>
        <v>#REF!</v>
      </c>
      <c r="AS33" s="141" t="e">
        <f t="shared" si="2"/>
        <v>#REF!</v>
      </c>
      <c r="AT33" s="141" t="e">
        <f t="shared" si="2"/>
        <v>#REF!</v>
      </c>
      <c r="AU33" s="141" t="e">
        <f t="shared" si="2"/>
        <v>#REF!</v>
      </c>
      <c r="AV33" s="141" t="e">
        <f t="shared" si="2"/>
        <v>#REF!</v>
      </c>
      <c r="AW33" s="141" t="e">
        <f t="shared" si="2"/>
        <v>#REF!</v>
      </c>
    </row>
    <row r="34" spans="1:49" ht="11.45" customHeight="1" x14ac:dyDescent="0.2">
      <c r="A34" s="3">
        <v>2</v>
      </c>
      <c r="B34" s="141" t="e">
        <f t="shared" si="3"/>
        <v>#REF!</v>
      </c>
      <c r="C34" s="141" t="e">
        <f t="shared" si="2"/>
        <v>#REF!</v>
      </c>
      <c r="D34" s="141" t="e">
        <f t="shared" si="2"/>
        <v>#REF!</v>
      </c>
      <c r="E34" s="141" t="e">
        <f t="shared" si="2"/>
        <v>#REF!</v>
      </c>
      <c r="F34" s="141" t="e">
        <f t="shared" si="2"/>
        <v>#REF!</v>
      </c>
      <c r="G34" s="141" t="e">
        <f t="shared" si="2"/>
        <v>#REF!</v>
      </c>
      <c r="H34" s="141" t="e">
        <f t="shared" si="2"/>
        <v>#REF!</v>
      </c>
      <c r="I34" s="141" t="e">
        <f t="shared" si="2"/>
        <v>#REF!</v>
      </c>
      <c r="J34" s="141" t="e">
        <f t="shared" si="2"/>
        <v>#REF!</v>
      </c>
      <c r="K34" s="141" t="e">
        <f t="shared" si="2"/>
        <v>#REF!</v>
      </c>
      <c r="L34" s="141" t="e">
        <f t="shared" si="2"/>
        <v>#REF!</v>
      </c>
      <c r="M34" s="141" t="e">
        <f t="shared" si="2"/>
        <v>#REF!</v>
      </c>
      <c r="N34" s="141" t="e">
        <f t="shared" si="2"/>
        <v>#REF!</v>
      </c>
      <c r="O34" s="141" t="e">
        <f t="shared" si="2"/>
        <v>#REF!</v>
      </c>
      <c r="P34" s="141" t="e">
        <f t="shared" si="2"/>
        <v>#REF!</v>
      </c>
      <c r="Q34" s="141" t="e">
        <f t="shared" si="2"/>
        <v>#REF!</v>
      </c>
      <c r="R34" s="141" t="e">
        <f t="shared" si="2"/>
        <v>#REF!</v>
      </c>
      <c r="S34" s="141" t="e">
        <f t="shared" si="2"/>
        <v>#REF!</v>
      </c>
      <c r="T34" s="141" t="e">
        <f t="shared" si="2"/>
        <v>#REF!</v>
      </c>
      <c r="U34" s="141" t="e">
        <f t="shared" si="2"/>
        <v>#REF!</v>
      </c>
      <c r="V34" s="141" t="e">
        <f t="shared" si="2"/>
        <v>#REF!</v>
      </c>
      <c r="W34" s="141" t="e">
        <f t="shared" si="2"/>
        <v>#REF!</v>
      </c>
      <c r="X34" s="141" t="e">
        <f t="shared" si="2"/>
        <v>#REF!</v>
      </c>
      <c r="Y34" s="141" t="e">
        <f t="shared" si="2"/>
        <v>#REF!</v>
      </c>
      <c r="Z34" s="141" t="e">
        <f t="shared" si="2"/>
        <v>#REF!</v>
      </c>
      <c r="AA34" s="141" t="e">
        <f t="shared" si="2"/>
        <v>#REF!</v>
      </c>
      <c r="AB34" s="141" t="e">
        <f t="shared" si="2"/>
        <v>#REF!</v>
      </c>
      <c r="AC34" s="141" t="e">
        <f t="shared" si="2"/>
        <v>#REF!</v>
      </c>
      <c r="AD34" s="141" t="e">
        <f t="shared" si="2"/>
        <v>#REF!</v>
      </c>
      <c r="AE34" s="141" t="e">
        <f t="shared" si="2"/>
        <v>#REF!</v>
      </c>
      <c r="AF34" s="141" t="e">
        <f t="shared" si="2"/>
        <v>#REF!</v>
      </c>
      <c r="AG34" s="141" t="e">
        <f t="shared" si="2"/>
        <v>#REF!</v>
      </c>
      <c r="AH34" s="141" t="e">
        <f t="shared" si="2"/>
        <v>#REF!</v>
      </c>
      <c r="AI34" s="141" t="e">
        <f t="shared" si="2"/>
        <v>#REF!</v>
      </c>
      <c r="AJ34" s="141" t="e">
        <f t="shared" si="2"/>
        <v>#REF!</v>
      </c>
      <c r="AK34" s="141" t="e">
        <f t="shared" si="2"/>
        <v>#REF!</v>
      </c>
      <c r="AL34" s="141" t="e">
        <f t="shared" ref="C34:AW40" si="4">ROUND(AL15*0.85,)+35</f>
        <v>#REF!</v>
      </c>
      <c r="AM34" s="141" t="e">
        <f t="shared" si="4"/>
        <v>#REF!</v>
      </c>
      <c r="AN34" s="141" t="e">
        <f t="shared" si="4"/>
        <v>#REF!</v>
      </c>
      <c r="AO34" s="141" t="e">
        <f t="shared" si="4"/>
        <v>#REF!</v>
      </c>
      <c r="AP34" s="141" t="e">
        <f t="shared" si="4"/>
        <v>#REF!</v>
      </c>
      <c r="AQ34" s="141" t="e">
        <f t="shared" si="4"/>
        <v>#REF!</v>
      </c>
      <c r="AR34" s="141" t="e">
        <f t="shared" si="4"/>
        <v>#REF!</v>
      </c>
      <c r="AS34" s="141" t="e">
        <f t="shared" si="4"/>
        <v>#REF!</v>
      </c>
      <c r="AT34" s="141" t="e">
        <f t="shared" si="4"/>
        <v>#REF!</v>
      </c>
      <c r="AU34" s="141" t="e">
        <f t="shared" si="4"/>
        <v>#REF!</v>
      </c>
      <c r="AV34" s="141" t="e">
        <f t="shared" si="4"/>
        <v>#REF!</v>
      </c>
      <c r="AW34" s="141" t="e">
        <f t="shared" si="4"/>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si="4"/>
        <v>#REF!</v>
      </c>
      <c r="D36" s="141" t="e">
        <f t="shared" si="4"/>
        <v>#REF!</v>
      </c>
      <c r="E36" s="141" t="e">
        <f t="shared" si="4"/>
        <v>#REF!</v>
      </c>
      <c r="F36" s="141" t="e">
        <f t="shared" si="4"/>
        <v>#REF!</v>
      </c>
      <c r="G36" s="141" t="e">
        <f t="shared" si="4"/>
        <v>#REF!</v>
      </c>
      <c r="H36" s="141" t="e">
        <f t="shared" si="4"/>
        <v>#REF!</v>
      </c>
      <c r="I36" s="141" t="e">
        <f t="shared" si="4"/>
        <v>#REF!</v>
      </c>
      <c r="J36" s="141" t="e">
        <f t="shared" si="4"/>
        <v>#REF!</v>
      </c>
      <c r="K36" s="141" t="e">
        <f t="shared" si="4"/>
        <v>#REF!</v>
      </c>
      <c r="L36" s="141" t="e">
        <f t="shared" si="4"/>
        <v>#REF!</v>
      </c>
      <c r="M36" s="141" t="e">
        <f t="shared" si="4"/>
        <v>#REF!</v>
      </c>
      <c r="N36" s="141" t="e">
        <f t="shared" si="4"/>
        <v>#REF!</v>
      </c>
      <c r="O36" s="141" t="e">
        <f t="shared" si="4"/>
        <v>#REF!</v>
      </c>
      <c r="P36" s="141" t="e">
        <f t="shared" si="4"/>
        <v>#REF!</v>
      </c>
      <c r="Q36" s="141" t="e">
        <f t="shared" si="4"/>
        <v>#REF!</v>
      </c>
      <c r="R36" s="141" t="e">
        <f t="shared" si="4"/>
        <v>#REF!</v>
      </c>
      <c r="S36" s="141" t="e">
        <f t="shared" si="4"/>
        <v>#REF!</v>
      </c>
      <c r="T36" s="141" t="e">
        <f t="shared" si="4"/>
        <v>#REF!</v>
      </c>
      <c r="U36" s="141" t="e">
        <f t="shared" si="4"/>
        <v>#REF!</v>
      </c>
      <c r="V36" s="141" t="e">
        <f t="shared" si="4"/>
        <v>#REF!</v>
      </c>
      <c r="W36" s="141" t="e">
        <f t="shared" si="4"/>
        <v>#REF!</v>
      </c>
      <c r="X36" s="141" t="e">
        <f t="shared" si="4"/>
        <v>#REF!</v>
      </c>
      <c r="Y36" s="141" t="e">
        <f t="shared" si="4"/>
        <v>#REF!</v>
      </c>
      <c r="Z36" s="141" t="e">
        <f t="shared" si="4"/>
        <v>#REF!</v>
      </c>
      <c r="AA36" s="141" t="e">
        <f t="shared" si="4"/>
        <v>#REF!</v>
      </c>
      <c r="AB36" s="141" t="e">
        <f t="shared" si="4"/>
        <v>#REF!</v>
      </c>
      <c r="AC36" s="141" t="e">
        <f t="shared" si="4"/>
        <v>#REF!</v>
      </c>
      <c r="AD36" s="141" t="e">
        <f t="shared" si="4"/>
        <v>#REF!</v>
      </c>
      <c r="AE36" s="141" t="e">
        <f t="shared" si="4"/>
        <v>#REF!</v>
      </c>
      <c r="AF36" s="141" t="e">
        <f t="shared" si="4"/>
        <v>#REF!</v>
      </c>
      <c r="AG36" s="141" t="e">
        <f t="shared" si="4"/>
        <v>#REF!</v>
      </c>
      <c r="AH36" s="141" t="e">
        <f t="shared" si="4"/>
        <v>#REF!</v>
      </c>
      <c r="AI36" s="141" t="e">
        <f t="shared" si="4"/>
        <v>#REF!</v>
      </c>
      <c r="AJ36" s="141" t="e">
        <f t="shared" si="4"/>
        <v>#REF!</v>
      </c>
      <c r="AK36" s="141" t="e">
        <f t="shared" si="4"/>
        <v>#REF!</v>
      </c>
      <c r="AL36" s="141" t="e">
        <f t="shared" si="4"/>
        <v>#REF!</v>
      </c>
      <c r="AM36" s="141" t="e">
        <f t="shared" si="4"/>
        <v>#REF!</v>
      </c>
      <c r="AN36" s="141" t="e">
        <f t="shared" si="4"/>
        <v>#REF!</v>
      </c>
      <c r="AO36" s="141" t="e">
        <f t="shared" si="4"/>
        <v>#REF!</v>
      </c>
      <c r="AP36" s="141" t="e">
        <f t="shared" si="4"/>
        <v>#REF!</v>
      </c>
      <c r="AQ36" s="141" t="e">
        <f t="shared" si="4"/>
        <v>#REF!</v>
      </c>
      <c r="AR36" s="141" t="e">
        <f t="shared" si="4"/>
        <v>#REF!</v>
      </c>
      <c r="AS36" s="141" t="e">
        <f t="shared" si="4"/>
        <v>#REF!</v>
      </c>
      <c r="AT36" s="141" t="e">
        <f t="shared" si="4"/>
        <v>#REF!</v>
      </c>
      <c r="AU36" s="141" t="e">
        <f t="shared" si="4"/>
        <v>#REF!</v>
      </c>
      <c r="AV36" s="141" t="e">
        <f t="shared" si="4"/>
        <v>#REF!</v>
      </c>
      <c r="AW36" s="141" t="e">
        <f t="shared" si="4"/>
        <v>#REF!</v>
      </c>
    </row>
    <row r="37" spans="1:49" ht="11.45" customHeight="1" x14ac:dyDescent="0.2">
      <c r="A37" s="3">
        <v>2</v>
      </c>
      <c r="B37" s="141" t="e">
        <f t="shared" si="3"/>
        <v>#REF!</v>
      </c>
      <c r="C37" s="141" t="e">
        <f t="shared" si="4"/>
        <v>#REF!</v>
      </c>
      <c r="D37" s="141" t="e">
        <f t="shared" si="4"/>
        <v>#REF!</v>
      </c>
      <c r="E37" s="141" t="e">
        <f t="shared" si="4"/>
        <v>#REF!</v>
      </c>
      <c r="F37" s="141" t="e">
        <f t="shared" si="4"/>
        <v>#REF!</v>
      </c>
      <c r="G37" s="141" t="e">
        <f t="shared" si="4"/>
        <v>#REF!</v>
      </c>
      <c r="H37" s="141" t="e">
        <f t="shared" si="4"/>
        <v>#REF!</v>
      </c>
      <c r="I37" s="141" t="e">
        <f t="shared" si="4"/>
        <v>#REF!</v>
      </c>
      <c r="J37" s="141" t="e">
        <f t="shared" si="4"/>
        <v>#REF!</v>
      </c>
      <c r="K37" s="141" t="e">
        <f t="shared" si="4"/>
        <v>#REF!</v>
      </c>
      <c r="L37" s="141" t="e">
        <f t="shared" si="4"/>
        <v>#REF!</v>
      </c>
      <c r="M37" s="141" t="e">
        <f t="shared" si="4"/>
        <v>#REF!</v>
      </c>
      <c r="N37" s="141" t="e">
        <f t="shared" si="4"/>
        <v>#REF!</v>
      </c>
      <c r="O37" s="141" t="e">
        <f t="shared" si="4"/>
        <v>#REF!</v>
      </c>
      <c r="P37" s="141" t="e">
        <f t="shared" si="4"/>
        <v>#REF!</v>
      </c>
      <c r="Q37" s="141" t="e">
        <f t="shared" si="4"/>
        <v>#REF!</v>
      </c>
      <c r="R37" s="141" t="e">
        <f t="shared" si="4"/>
        <v>#REF!</v>
      </c>
      <c r="S37" s="141" t="e">
        <f t="shared" si="4"/>
        <v>#REF!</v>
      </c>
      <c r="T37" s="141" t="e">
        <f t="shared" si="4"/>
        <v>#REF!</v>
      </c>
      <c r="U37" s="141" t="e">
        <f t="shared" si="4"/>
        <v>#REF!</v>
      </c>
      <c r="V37" s="141" t="e">
        <f t="shared" si="4"/>
        <v>#REF!</v>
      </c>
      <c r="W37" s="141" t="e">
        <f t="shared" si="4"/>
        <v>#REF!</v>
      </c>
      <c r="X37" s="141" t="e">
        <f t="shared" si="4"/>
        <v>#REF!</v>
      </c>
      <c r="Y37" s="141" t="e">
        <f t="shared" si="4"/>
        <v>#REF!</v>
      </c>
      <c r="Z37" s="141" t="e">
        <f t="shared" si="4"/>
        <v>#REF!</v>
      </c>
      <c r="AA37" s="141" t="e">
        <f t="shared" si="4"/>
        <v>#REF!</v>
      </c>
      <c r="AB37" s="141" t="e">
        <f t="shared" si="4"/>
        <v>#REF!</v>
      </c>
      <c r="AC37" s="141" t="e">
        <f t="shared" si="4"/>
        <v>#REF!</v>
      </c>
      <c r="AD37" s="141" t="e">
        <f t="shared" si="4"/>
        <v>#REF!</v>
      </c>
      <c r="AE37" s="141" t="e">
        <f t="shared" si="4"/>
        <v>#REF!</v>
      </c>
      <c r="AF37" s="141" t="e">
        <f t="shared" si="4"/>
        <v>#REF!</v>
      </c>
      <c r="AG37" s="141" t="e">
        <f t="shared" si="4"/>
        <v>#REF!</v>
      </c>
      <c r="AH37" s="141" t="e">
        <f t="shared" si="4"/>
        <v>#REF!</v>
      </c>
      <c r="AI37" s="141" t="e">
        <f t="shared" si="4"/>
        <v>#REF!</v>
      </c>
      <c r="AJ37" s="141" t="e">
        <f t="shared" si="4"/>
        <v>#REF!</v>
      </c>
      <c r="AK37" s="141" t="e">
        <f t="shared" si="4"/>
        <v>#REF!</v>
      </c>
      <c r="AL37" s="141" t="e">
        <f t="shared" si="4"/>
        <v>#REF!</v>
      </c>
      <c r="AM37" s="141" t="e">
        <f t="shared" si="4"/>
        <v>#REF!</v>
      </c>
      <c r="AN37" s="141" t="e">
        <f t="shared" si="4"/>
        <v>#REF!</v>
      </c>
      <c r="AO37" s="141" t="e">
        <f t="shared" si="4"/>
        <v>#REF!</v>
      </c>
      <c r="AP37" s="141" t="e">
        <f t="shared" si="4"/>
        <v>#REF!</v>
      </c>
      <c r="AQ37" s="141" t="e">
        <f t="shared" si="4"/>
        <v>#REF!</v>
      </c>
      <c r="AR37" s="141" t="e">
        <f t="shared" si="4"/>
        <v>#REF!</v>
      </c>
      <c r="AS37" s="141" t="e">
        <f t="shared" si="4"/>
        <v>#REF!</v>
      </c>
      <c r="AT37" s="141" t="e">
        <f t="shared" si="4"/>
        <v>#REF!</v>
      </c>
      <c r="AU37" s="141" t="e">
        <f t="shared" si="4"/>
        <v>#REF!</v>
      </c>
      <c r="AV37" s="141" t="e">
        <f t="shared" si="4"/>
        <v>#REF!</v>
      </c>
      <c r="AW37" s="141" t="e">
        <f t="shared" si="4"/>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si="4"/>
        <v>#REF!</v>
      </c>
      <c r="D39" s="141" t="e">
        <f t="shared" si="4"/>
        <v>#REF!</v>
      </c>
      <c r="E39" s="141" t="e">
        <f t="shared" si="4"/>
        <v>#REF!</v>
      </c>
      <c r="F39" s="141" t="e">
        <f t="shared" si="4"/>
        <v>#REF!</v>
      </c>
      <c r="G39" s="141" t="e">
        <f t="shared" si="4"/>
        <v>#REF!</v>
      </c>
      <c r="H39" s="141" t="e">
        <f t="shared" si="4"/>
        <v>#REF!</v>
      </c>
      <c r="I39" s="141" t="e">
        <f t="shared" si="4"/>
        <v>#REF!</v>
      </c>
      <c r="J39" s="141" t="e">
        <f t="shared" si="4"/>
        <v>#REF!</v>
      </c>
      <c r="K39" s="141" t="e">
        <f t="shared" si="4"/>
        <v>#REF!</v>
      </c>
      <c r="L39" s="141" t="e">
        <f t="shared" si="4"/>
        <v>#REF!</v>
      </c>
      <c r="M39" s="141" t="e">
        <f t="shared" si="4"/>
        <v>#REF!</v>
      </c>
      <c r="N39" s="141" t="e">
        <f t="shared" si="4"/>
        <v>#REF!</v>
      </c>
      <c r="O39" s="141" t="e">
        <f t="shared" si="4"/>
        <v>#REF!</v>
      </c>
      <c r="P39" s="141" t="e">
        <f t="shared" si="4"/>
        <v>#REF!</v>
      </c>
      <c r="Q39" s="141" t="e">
        <f t="shared" si="4"/>
        <v>#REF!</v>
      </c>
      <c r="R39" s="141" t="e">
        <f t="shared" si="4"/>
        <v>#REF!</v>
      </c>
      <c r="S39" s="141" t="e">
        <f t="shared" si="4"/>
        <v>#REF!</v>
      </c>
      <c r="T39" s="141" t="e">
        <f t="shared" si="4"/>
        <v>#REF!</v>
      </c>
      <c r="U39" s="141" t="e">
        <f t="shared" si="4"/>
        <v>#REF!</v>
      </c>
      <c r="V39" s="141" t="e">
        <f t="shared" si="4"/>
        <v>#REF!</v>
      </c>
      <c r="W39" s="141" t="e">
        <f t="shared" si="4"/>
        <v>#REF!</v>
      </c>
      <c r="X39" s="141" t="e">
        <f t="shared" si="4"/>
        <v>#REF!</v>
      </c>
      <c r="Y39" s="141" t="e">
        <f t="shared" si="4"/>
        <v>#REF!</v>
      </c>
      <c r="Z39" s="141" t="e">
        <f t="shared" si="4"/>
        <v>#REF!</v>
      </c>
      <c r="AA39" s="141" t="e">
        <f t="shared" si="4"/>
        <v>#REF!</v>
      </c>
      <c r="AB39" s="141" t="e">
        <f t="shared" si="4"/>
        <v>#REF!</v>
      </c>
      <c r="AC39" s="141" t="e">
        <f t="shared" si="4"/>
        <v>#REF!</v>
      </c>
      <c r="AD39" s="141" t="e">
        <f t="shared" si="4"/>
        <v>#REF!</v>
      </c>
      <c r="AE39" s="141" t="e">
        <f t="shared" si="4"/>
        <v>#REF!</v>
      </c>
      <c r="AF39" s="141" t="e">
        <f t="shared" si="4"/>
        <v>#REF!</v>
      </c>
      <c r="AG39" s="141" t="e">
        <f t="shared" si="4"/>
        <v>#REF!</v>
      </c>
      <c r="AH39" s="141" t="e">
        <f t="shared" si="4"/>
        <v>#REF!</v>
      </c>
      <c r="AI39" s="141" t="e">
        <f t="shared" si="4"/>
        <v>#REF!</v>
      </c>
      <c r="AJ39" s="141" t="e">
        <f t="shared" si="4"/>
        <v>#REF!</v>
      </c>
      <c r="AK39" s="141" t="e">
        <f t="shared" si="4"/>
        <v>#REF!</v>
      </c>
      <c r="AL39" s="141" t="e">
        <f t="shared" si="4"/>
        <v>#REF!</v>
      </c>
      <c r="AM39" s="141" t="e">
        <f t="shared" si="4"/>
        <v>#REF!</v>
      </c>
      <c r="AN39" s="141" t="e">
        <f t="shared" si="4"/>
        <v>#REF!</v>
      </c>
      <c r="AO39" s="141" t="e">
        <f t="shared" si="4"/>
        <v>#REF!</v>
      </c>
      <c r="AP39" s="141" t="e">
        <f t="shared" si="4"/>
        <v>#REF!</v>
      </c>
      <c r="AQ39" s="141" t="e">
        <f t="shared" si="4"/>
        <v>#REF!</v>
      </c>
      <c r="AR39" s="141" t="e">
        <f t="shared" si="4"/>
        <v>#REF!</v>
      </c>
      <c r="AS39" s="141" t="e">
        <f t="shared" si="4"/>
        <v>#REF!</v>
      </c>
      <c r="AT39" s="141" t="e">
        <f t="shared" si="4"/>
        <v>#REF!</v>
      </c>
      <c r="AU39" s="141" t="e">
        <f t="shared" si="4"/>
        <v>#REF!</v>
      </c>
      <c r="AV39" s="141" t="e">
        <f t="shared" si="4"/>
        <v>#REF!</v>
      </c>
      <c r="AW39" s="141" t="e">
        <f t="shared" si="4"/>
        <v>#REF!</v>
      </c>
    </row>
    <row r="40" spans="1:49" ht="11.45" customHeight="1" x14ac:dyDescent="0.2">
      <c r="A40" s="3">
        <v>2</v>
      </c>
      <c r="B40" s="141" t="e">
        <f t="shared" si="3"/>
        <v>#REF!</v>
      </c>
      <c r="C40" s="141" t="e">
        <f t="shared" si="4"/>
        <v>#REF!</v>
      </c>
      <c r="D40" s="141" t="e">
        <f t="shared" si="4"/>
        <v>#REF!</v>
      </c>
      <c r="E40" s="141" t="e">
        <f t="shared" si="4"/>
        <v>#REF!</v>
      </c>
      <c r="F40" s="141" t="e">
        <f t="shared" si="4"/>
        <v>#REF!</v>
      </c>
      <c r="G40" s="141" t="e">
        <f t="shared" si="4"/>
        <v>#REF!</v>
      </c>
      <c r="H40" s="141" t="e">
        <f t="shared" si="4"/>
        <v>#REF!</v>
      </c>
      <c r="I40" s="141" t="e">
        <f t="shared" si="4"/>
        <v>#REF!</v>
      </c>
      <c r="J40" s="141" t="e">
        <f t="shared" si="4"/>
        <v>#REF!</v>
      </c>
      <c r="K40" s="141" t="e">
        <f t="shared" si="4"/>
        <v>#REF!</v>
      </c>
      <c r="L40" s="141" t="e">
        <f t="shared" si="4"/>
        <v>#REF!</v>
      </c>
      <c r="M40" s="141" t="e">
        <f t="shared" si="4"/>
        <v>#REF!</v>
      </c>
      <c r="N40" s="141" t="e">
        <f t="shared" si="4"/>
        <v>#REF!</v>
      </c>
      <c r="O40" s="141" t="e">
        <f t="shared" si="4"/>
        <v>#REF!</v>
      </c>
      <c r="P40" s="141" t="e">
        <f t="shared" si="4"/>
        <v>#REF!</v>
      </c>
      <c r="Q40" s="141" t="e">
        <f t="shared" si="4"/>
        <v>#REF!</v>
      </c>
      <c r="R40" s="141" t="e">
        <f t="shared" si="4"/>
        <v>#REF!</v>
      </c>
      <c r="S40" s="141" t="e">
        <f t="shared" si="4"/>
        <v>#REF!</v>
      </c>
      <c r="T40" s="141" t="e">
        <f t="shared" si="4"/>
        <v>#REF!</v>
      </c>
      <c r="U40" s="141" t="e">
        <f t="shared" si="4"/>
        <v>#REF!</v>
      </c>
      <c r="V40" s="141" t="e">
        <f t="shared" si="4"/>
        <v>#REF!</v>
      </c>
      <c r="W40" s="141" t="e">
        <f t="shared" si="4"/>
        <v>#REF!</v>
      </c>
      <c r="X40" s="141" t="e">
        <f t="shared" si="4"/>
        <v>#REF!</v>
      </c>
      <c r="Y40" s="141" t="e">
        <f t="shared" si="4"/>
        <v>#REF!</v>
      </c>
      <c r="Z40" s="141" t="e">
        <f t="shared" si="4"/>
        <v>#REF!</v>
      </c>
      <c r="AA40" s="141" t="e">
        <f t="shared" si="4"/>
        <v>#REF!</v>
      </c>
      <c r="AB40" s="141" t="e">
        <f t="shared" si="4"/>
        <v>#REF!</v>
      </c>
      <c r="AC40" s="141" t="e">
        <f t="shared" si="4"/>
        <v>#REF!</v>
      </c>
      <c r="AD40" s="141" t="e">
        <f t="shared" si="4"/>
        <v>#REF!</v>
      </c>
      <c r="AE40" s="141" t="e">
        <f t="shared" si="4"/>
        <v>#REF!</v>
      </c>
      <c r="AF40" s="141" t="e">
        <f t="shared" si="4"/>
        <v>#REF!</v>
      </c>
      <c r="AG40" s="141" t="e">
        <f t="shared" si="4"/>
        <v>#REF!</v>
      </c>
      <c r="AH40" s="141" t="e">
        <f t="shared" si="4"/>
        <v>#REF!</v>
      </c>
      <c r="AI40" s="141" t="e">
        <f t="shared" si="4"/>
        <v>#REF!</v>
      </c>
      <c r="AJ40" s="141" t="e">
        <f t="shared" si="4"/>
        <v>#REF!</v>
      </c>
      <c r="AK40" s="141" t="e">
        <f t="shared" si="4"/>
        <v>#REF!</v>
      </c>
      <c r="AL40" s="141" t="e">
        <f t="shared" si="4"/>
        <v>#REF!</v>
      </c>
      <c r="AM40" s="141" t="e">
        <f t="shared" si="4"/>
        <v>#REF!</v>
      </c>
      <c r="AN40" s="141" t="e">
        <f t="shared" si="4"/>
        <v>#REF!</v>
      </c>
      <c r="AO40" s="141" t="e">
        <f t="shared" si="4"/>
        <v>#REF!</v>
      </c>
      <c r="AP40" s="141" t="e">
        <f t="shared" si="4"/>
        <v>#REF!</v>
      </c>
      <c r="AQ40" s="141" t="e">
        <f t="shared" si="4"/>
        <v>#REF!</v>
      </c>
      <c r="AR40" s="141" t="e">
        <f t="shared" si="4"/>
        <v>#REF!</v>
      </c>
      <c r="AS40" s="141" t="e">
        <f t="shared" si="4"/>
        <v>#REF!</v>
      </c>
      <c r="AT40" s="141" t="e">
        <f t="shared" si="4"/>
        <v>#REF!</v>
      </c>
      <c r="AU40" s="141" t="e">
        <f t="shared" si="4"/>
        <v>#REF!</v>
      </c>
      <c r="AV40" s="141" t="e">
        <f t="shared" si="4"/>
        <v>#REF!</v>
      </c>
      <c r="AW40" s="141" t="e">
        <f t="shared" si="4"/>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ref="B25" si="2">B6</f>
        <v>#REF!</v>
      </c>
      <c r="C25" s="46" t="e">
        <f t="shared" ref="C25:AW25" si="3">C6</f>
        <v>#REF!</v>
      </c>
      <c r="D25" s="129" t="e">
        <f t="shared" si="3"/>
        <v>#REF!</v>
      </c>
      <c r="E25" s="129" t="e">
        <f t="shared" si="3"/>
        <v>#REF!</v>
      </c>
      <c r="F25" s="129" t="e">
        <f t="shared" si="3"/>
        <v>#REF!</v>
      </c>
      <c r="G25" s="46" t="e">
        <f t="shared" si="3"/>
        <v>#REF!</v>
      </c>
      <c r="H25" s="129" t="e">
        <f t="shared" si="3"/>
        <v>#REF!</v>
      </c>
      <c r="I25" s="129" t="e">
        <f t="shared" si="3"/>
        <v>#REF!</v>
      </c>
      <c r="J25" s="129" t="e">
        <f t="shared" si="3"/>
        <v>#REF!</v>
      </c>
      <c r="K25" s="46" t="e">
        <f t="shared" si="3"/>
        <v>#REF!</v>
      </c>
      <c r="L25" s="129" t="e">
        <f t="shared" si="3"/>
        <v>#REF!</v>
      </c>
      <c r="M25" s="129" t="e">
        <f t="shared" si="3"/>
        <v>#REF!</v>
      </c>
      <c r="N25" s="129" t="e">
        <f t="shared" si="3"/>
        <v>#REF!</v>
      </c>
      <c r="O25" s="129" t="e">
        <f t="shared" si="3"/>
        <v>#REF!</v>
      </c>
      <c r="P25" s="129" t="e">
        <f t="shared" si="3"/>
        <v>#REF!</v>
      </c>
      <c r="Q25" s="129" t="e">
        <f t="shared" si="3"/>
        <v>#REF!</v>
      </c>
      <c r="R25" s="129" t="e">
        <f t="shared" si="3"/>
        <v>#REF!</v>
      </c>
      <c r="S25" s="129" t="e">
        <f t="shared" si="3"/>
        <v>#REF!</v>
      </c>
      <c r="T25" s="129" t="e">
        <f t="shared" si="3"/>
        <v>#REF!</v>
      </c>
      <c r="U25" s="129" t="e">
        <f t="shared" si="3"/>
        <v>#REF!</v>
      </c>
      <c r="V25" s="129" t="e">
        <f t="shared" si="3"/>
        <v>#REF!</v>
      </c>
      <c r="W25" s="129" t="e">
        <f t="shared" si="3"/>
        <v>#REF!</v>
      </c>
      <c r="X25" s="129" t="e">
        <f t="shared" si="3"/>
        <v>#REF!</v>
      </c>
      <c r="Y25" s="129" t="e">
        <f t="shared" si="3"/>
        <v>#REF!</v>
      </c>
      <c r="Z25" s="129" t="e">
        <f t="shared" si="3"/>
        <v>#REF!</v>
      </c>
      <c r="AA25" s="129" t="e">
        <f t="shared" si="3"/>
        <v>#REF!</v>
      </c>
      <c r="AB25" s="129" t="e">
        <f t="shared" si="3"/>
        <v>#REF!</v>
      </c>
      <c r="AC25" s="129" t="e">
        <f t="shared" si="3"/>
        <v>#REF!</v>
      </c>
      <c r="AD25" s="129" t="e">
        <f t="shared" si="3"/>
        <v>#REF!</v>
      </c>
      <c r="AE25" s="129" t="e">
        <f t="shared" si="3"/>
        <v>#REF!</v>
      </c>
      <c r="AF25" s="129" t="e">
        <f t="shared" si="3"/>
        <v>#REF!</v>
      </c>
      <c r="AG25" s="129" t="e">
        <f t="shared" si="3"/>
        <v>#REF!</v>
      </c>
      <c r="AH25" s="129" t="e">
        <f t="shared" si="3"/>
        <v>#REF!</v>
      </c>
      <c r="AI25" s="129" t="e">
        <f t="shared" si="3"/>
        <v>#REF!</v>
      </c>
      <c r="AJ25" s="129" t="e">
        <f t="shared" si="3"/>
        <v>#REF!</v>
      </c>
      <c r="AK25" s="129" t="e">
        <f t="shared" si="3"/>
        <v>#REF!</v>
      </c>
      <c r="AL25" s="129" t="e">
        <f t="shared" si="3"/>
        <v>#REF!</v>
      </c>
      <c r="AM25" s="129" t="e">
        <f t="shared" si="3"/>
        <v>#REF!</v>
      </c>
      <c r="AN25" s="129" t="e">
        <f t="shared" si="3"/>
        <v>#REF!</v>
      </c>
      <c r="AO25" s="129" t="e">
        <f t="shared" si="3"/>
        <v>#REF!</v>
      </c>
      <c r="AP25" s="129" t="e">
        <f t="shared" si="3"/>
        <v>#REF!</v>
      </c>
      <c r="AQ25" s="129" t="e">
        <f t="shared" si="3"/>
        <v>#REF!</v>
      </c>
      <c r="AR25" s="129" t="e">
        <f t="shared" si="3"/>
        <v>#REF!</v>
      </c>
      <c r="AS25" s="129" t="e">
        <f t="shared" si="3"/>
        <v>#REF!</v>
      </c>
      <c r="AT25" s="129" t="e">
        <f t="shared" si="3"/>
        <v>#REF!</v>
      </c>
      <c r="AU25" s="129" t="e">
        <f t="shared" si="3"/>
        <v>#REF!</v>
      </c>
      <c r="AV25" s="129" t="e">
        <f t="shared" si="3"/>
        <v>#REF!</v>
      </c>
      <c r="AW25" s="129" t="e">
        <f t="shared" si="3"/>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 t="shared" ref="B27" si="4">ROUND(B8*0.87,)</f>
        <v>#REF!</v>
      </c>
      <c r="C27" s="141" t="e">
        <f t="shared" ref="C27:AW27" si="5">ROUND(C8*0.87,)</f>
        <v>#REF!</v>
      </c>
      <c r="D27" s="141" t="e">
        <f t="shared" si="5"/>
        <v>#REF!</v>
      </c>
      <c r="E27" s="141" t="e">
        <f t="shared" si="5"/>
        <v>#REF!</v>
      </c>
      <c r="F27" s="141" t="e">
        <f t="shared" si="5"/>
        <v>#REF!</v>
      </c>
      <c r="G27" s="141" t="e">
        <f t="shared" si="5"/>
        <v>#REF!</v>
      </c>
      <c r="H27" s="141" t="e">
        <f t="shared" si="5"/>
        <v>#REF!</v>
      </c>
      <c r="I27" s="141" t="e">
        <f t="shared" si="5"/>
        <v>#REF!</v>
      </c>
      <c r="J27" s="141" t="e">
        <f t="shared" si="5"/>
        <v>#REF!</v>
      </c>
      <c r="K27" s="141" t="e">
        <f t="shared" si="5"/>
        <v>#REF!</v>
      </c>
      <c r="L27" s="141" t="e">
        <f t="shared" si="5"/>
        <v>#REF!</v>
      </c>
      <c r="M27" s="141" t="e">
        <f t="shared" si="5"/>
        <v>#REF!</v>
      </c>
      <c r="N27" s="141" t="e">
        <f t="shared" si="5"/>
        <v>#REF!</v>
      </c>
      <c r="O27" s="141" t="e">
        <f t="shared" si="5"/>
        <v>#REF!</v>
      </c>
      <c r="P27" s="141" t="e">
        <f t="shared" si="5"/>
        <v>#REF!</v>
      </c>
      <c r="Q27" s="141" t="e">
        <f t="shared" si="5"/>
        <v>#REF!</v>
      </c>
      <c r="R27" s="141" t="e">
        <f t="shared" si="5"/>
        <v>#REF!</v>
      </c>
      <c r="S27" s="141" t="e">
        <f t="shared" si="5"/>
        <v>#REF!</v>
      </c>
      <c r="T27" s="141" t="e">
        <f t="shared" si="5"/>
        <v>#REF!</v>
      </c>
      <c r="U27" s="141" t="e">
        <f t="shared" si="5"/>
        <v>#REF!</v>
      </c>
      <c r="V27" s="141" t="e">
        <f t="shared" si="5"/>
        <v>#REF!</v>
      </c>
      <c r="W27" s="141" t="e">
        <f t="shared" si="5"/>
        <v>#REF!</v>
      </c>
      <c r="X27" s="141" t="e">
        <f t="shared" si="5"/>
        <v>#REF!</v>
      </c>
      <c r="Y27" s="141" t="e">
        <f t="shared" si="5"/>
        <v>#REF!</v>
      </c>
      <c r="Z27" s="141" t="e">
        <f t="shared" si="5"/>
        <v>#REF!</v>
      </c>
      <c r="AA27" s="141" t="e">
        <f t="shared" si="5"/>
        <v>#REF!</v>
      </c>
      <c r="AB27" s="141" t="e">
        <f t="shared" si="5"/>
        <v>#REF!</v>
      </c>
      <c r="AC27" s="141" t="e">
        <f t="shared" si="5"/>
        <v>#REF!</v>
      </c>
      <c r="AD27" s="141" t="e">
        <f t="shared" si="5"/>
        <v>#REF!</v>
      </c>
      <c r="AE27" s="141" t="e">
        <f t="shared" si="5"/>
        <v>#REF!</v>
      </c>
      <c r="AF27" s="141" t="e">
        <f t="shared" si="5"/>
        <v>#REF!</v>
      </c>
      <c r="AG27" s="141" t="e">
        <f t="shared" si="5"/>
        <v>#REF!</v>
      </c>
      <c r="AH27" s="141" t="e">
        <f t="shared" si="5"/>
        <v>#REF!</v>
      </c>
      <c r="AI27" s="141" t="e">
        <f t="shared" si="5"/>
        <v>#REF!</v>
      </c>
      <c r="AJ27" s="141" t="e">
        <f t="shared" si="5"/>
        <v>#REF!</v>
      </c>
      <c r="AK27" s="141" t="e">
        <f t="shared" si="5"/>
        <v>#REF!</v>
      </c>
      <c r="AL27" s="141" t="e">
        <f t="shared" si="5"/>
        <v>#REF!</v>
      </c>
      <c r="AM27" s="141" t="e">
        <f t="shared" si="5"/>
        <v>#REF!</v>
      </c>
      <c r="AN27" s="141" t="e">
        <f t="shared" si="5"/>
        <v>#REF!</v>
      </c>
      <c r="AO27" s="141" t="e">
        <f t="shared" si="5"/>
        <v>#REF!</v>
      </c>
      <c r="AP27" s="141" t="e">
        <f t="shared" si="5"/>
        <v>#REF!</v>
      </c>
      <c r="AQ27" s="141" t="e">
        <f t="shared" si="5"/>
        <v>#REF!</v>
      </c>
      <c r="AR27" s="141" t="e">
        <f t="shared" si="5"/>
        <v>#REF!</v>
      </c>
      <c r="AS27" s="141" t="e">
        <f t="shared" si="5"/>
        <v>#REF!</v>
      </c>
      <c r="AT27" s="141" t="e">
        <f t="shared" si="5"/>
        <v>#REF!</v>
      </c>
      <c r="AU27" s="141" t="e">
        <f t="shared" si="5"/>
        <v>#REF!</v>
      </c>
      <c r="AV27" s="141" t="e">
        <f t="shared" si="5"/>
        <v>#REF!</v>
      </c>
      <c r="AW27" s="141" t="e">
        <f t="shared" si="5"/>
        <v>#REF!</v>
      </c>
    </row>
    <row r="28" spans="1:49" ht="11.45" customHeight="1" x14ac:dyDescent="0.2">
      <c r="A28" s="3">
        <v>2</v>
      </c>
      <c r="B28" s="141" t="e">
        <f t="shared" ref="B28" si="6">ROUND(B9*0.87,)</f>
        <v>#REF!</v>
      </c>
      <c r="C28" s="141" t="e">
        <f t="shared" ref="C28:AW28" si="7">ROUND(C9*0.87,)</f>
        <v>#REF!</v>
      </c>
      <c r="D28" s="141" t="e">
        <f t="shared" si="7"/>
        <v>#REF!</v>
      </c>
      <c r="E28" s="141" t="e">
        <f t="shared" si="7"/>
        <v>#REF!</v>
      </c>
      <c r="F28" s="141" t="e">
        <f t="shared" si="7"/>
        <v>#REF!</v>
      </c>
      <c r="G28" s="141" t="e">
        <f t="shared" si="7"/>
        <v>#REF!</v>
      </c>
      <c r="H28" s="141" t="e">
        <f t="shared" si="7"/>
        <v>#REF!</v>
      </c>
      <c r="I28" s="141" t="e">
        <f t="shared" si="7"/>
        <v>#REF!</v>
      </c>
      <c r="J28" s="141" t="e">
        <f t="shared" si="7"/>
        <v>#REF!</v>
      </c>
      <c r="K28" s="141" t="e">
        <f t="shared" si="7"/>
        <v>#REF!</v>
      </c>
      <c r="L28" s="141" t="e">
        <f t="shared" si="7"/>
        <v>#REF!</v>
      </c>
      <c r="M28" s="141" t="e">
        <f t="shared" si="7"/>
        <v>#REF!</v>
      </c>
      <c r="N28" s="141" t="e">
        <f t="shared" si="7"/>
        <v>#REF!</v>
      </c>
      <c r="O28" s="141" t="e">
        <f t="shared" si="7"/>
        <v>#REF!</v>
      </c>
      <c r="P28" s="141" t="e">
        <f t="shared" si="7"/>
        <v>#REF!</v>
      </c>
      <c r="Q28" s="141" t="e">
        <f t="shared" si="7"/>
        <v>#REF!</v>
      </c>
      <c r="R28" s="141" t="e">
        <f t="shared" si="7"/>
        <v>#REF!</v>
      </c>
      <c r="S28" s="141" t="e">
        <f t="shared" si="7"/>
        <v>#REF!</v>
      </c>
      <c r="T28" s="141" t="e">
        <f t="shared" si="7"/>
        <v>#REF!</v>
      </c>
      <c r="U28" s="141" t="e">
        <f t="shared" si="7"/>
        <v>#REF!</v>
      </c>
      <c r="V28" s="141" t="e">
        <f t="shared" si="7"/>
        <v>#REF!</v>
      </c>
      <c r="W28" s="141" t="e">
        <f t="shared" si="7"/>
        <v>#REF!</v>
      </c>
      <c r="X28" s="141" t="e">
        <f t="shared" si="7"/>
        <v>#REF!</v>
      </c>
      <c r="Y28" s="141" t="e">
        <f t="shared" si="7"/>
        <v>#REF!</v>
      </c>
      <c r="Z28" s="141" t="e">
        <f t="shared" si="7"/>
        <v>#REF!</v>
      </c>
      <c r="AA28" s="141" t="e">
        <f t="shared" si="7"/>
        <v>#REF!</v>
      </c>
      <c r="AB28" s="141" t="e">
        <f t="shared" si="7"/>
        <v>#REF!</v>
      </c>
      <c r="AC28" s="141" t="e">
        <f t="shared" si="7"/>
        <v>#REF!</v>
      </c>
      <c r="AD28" s="141" t="e">
        <f t="shared" si="7"/>
        <v>#REF!</v>
      </c>
      <c r="AE28" s="141" t="e">
        <f t="shared" si="7"/>
        <v>#REF!</v>
      </c>
      <c r="AF28" s="141" t="e">
        <f t="shared" si="7"/>
        <v>#REF!</v>
      </c>
      <c r="AG28" s="141" t="e">
        <f t="shared" si="7"/>
        <v>#REF!</v>
      </c>
      <c r="AH28" s="141" t="e">
        <f t="shared" si="7"/>
        <v>#REF!</v>
      </c>
      <c r="AI28" s="141" t="e">
        <f t="shared" si="7"/>
        <v>#REF!</v>
      </c>
      <c r="AJ28" s="141" t="e">
        <f t="shared" si="7"/>
        <v>#REF!</v>
      </c>
      <c r="AK28" s="141" t="e">
        <f t="shared" si="7"/>
        <v>#REF!</v>
      </c>
      <c r="AL28" s="141" t="e">
        <f t="shared" si="7"/>
        <v>#REF!</v>
      </c>
      <c r="AM28" s="141" t="e">
        <f t="shared" si="7"/>
        <v>#REF!</v>
      </c>
      <c r="AN28" s="141" t="e">
        <f t="shared" si="7"/>
        <v>#REF!</v>
      </c>
      <c r="AO28" s="141" t="e">
        <f t="shared" si="7"/>
        <v>#REF!</v>
      </c>
      <c r="AP28" s="141" t="e">
        <f t="shared" si="7"/>
        <v>#REF!</v>
      </c>
      <c r="AQ28" s="141" t="e">
        <f t="shared" si="7"/>
        <v>#REF!</v>
      </c>
      <c r="AR28" s="141" t="e">
        <f t="shared" si="7"/>
        <v>#REF!</v>
      </c>
      <c r="AS28" s="141" t="e">
        <f t="shared" si="7"/>
        <v>#REF!</v>
      </c>
      <c r="AT28" s="141" t="e">
        <f t="shared" si="7"/>
        <v>#REF!</v>
      </c>
      <c r="AU28" s="141" t="e">
        <f t="shared" si="7"/>
        <v>#REF!</v>
      </c>
      <c r="AV28" s="141" t="e">
        <f t="shared" si="7"/>
        <v>#REF!</v>
      </c>
      <c r="AW28" s="141" t="e">
        <f t="shared" si="7"/>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ref="B30" si="8">ROUND(B11*0.87,)</f>
        <v>#REF!</v>
      </c>
      <c r="C30" s="141" t="e">
        <f t="shared" ref="C30:AW30" si="9">ROUND(C11*0.87,)</f>
        <v>#REF!</v>
      </c>
      <c r="D30" s="141" t="e">
        <f t="shared" si="9"/>
        <v>#REF!</v>
      </c>
      <c r="E30" s="141" t="e">
        <f t="shared" si="9"/>
        <v>#REF!</v>
      </c>
      <c r="F30" s="141" t="e">
        <f t="shared" si="9"/>
        <v>#REF!</v>
      </c>
      <c r="G30" s="141" t="e">
        <f t="shared" si="9"/>
        <v>#REF!</v>
      </c>
      <c r="H30" s="141" t="e">
        <f t="shared" si="9"/>
        <v>#REF!</v>
      </c>
      <c r="I30" s="141" t="e">
        <f t="shared" si="9"/>
        <v>#REF!</v>
      </c>
      <c r="J30" s="141" t="e">
        <f t="shared" si="9"/>
        <v>#REF!</v>
      </c>
      <c r="K30" s="141" t="e">
        <f t="shared" si="9"/>
        <v>#REF!</v>
      </c>
      <c r="L30" s="141" t="e">
        <f t="shared" si="9"/>
        <v>#REF!</v>
      </c>
      <c r="M30" s="141" t="e">
        <f t="shared" si="9"/>
        <v>#REF!</v>
      </c>
      <c r="N30" s="141" t="e">
        <f t="shared" si="9"/>
        <v>#REF!</v>
      </c>
      <c r="O30" s="141" t="e">
        <f t="shared" si="9"/>
        <v>#REF!</v>
      </c>
      <c r="P30" s="141" t="e">
        <f t="shared" si="9"/>
        <v>#REF!</v>
      </c>
      <c r="Q30" s="141" t="e">
        <f t="shared" si="9"/>
        <v>#REF!</v>
      </c>
      <c r="R30" s="141" t="e">
        <f t="shared" si="9"/>
        <v>#REF!</v>
      </c>
      <c r="S30" s="141" t="e">
        <f t="shared" si="9"/>
        <v>#REF!</v>
      </c>
      <c r="T30" s="141" t="e">
        <f t="shared" si="9"/>
        <v>#REF!</v>
      </c>
      <c r="U30" s="141" t="e">
        <f t="shared" si="9"/>
        <v>#REF!</v>
      </c>
      <c r="V30" s="141" t="e">
        <f t="shared" si="9"/>
        <v>#REF!</v>
      </c>
      <c r="W30" s="141" t="e">
        <f t="shared" si="9"/>
        <v>#REF!</v>
      </c>
      <c r="X30" s="141" t="e">
        <f t="shared" si="9"/>
        <v>#REF!</v>
      </c>
      <c r="Y30" s="141" t="e">
        <f t="shared" si="9"/>
        <v>#REF!</v>
      </c>
      <c r="Z30" s="141" t="e">
        <f t="shared" si="9"/>
        <v>#REF!</v>
      </c>
      <c r="AA30" s="141" t="e">
        <f t="shared" si="9"/>
        <v>#REF!</v>
      </c>
      <c r="AB30" s="141" t="e">
        <f t="shared" si="9"/>
        <v>#REF!</v>
      </c>
      <c r="AC30" s="141" t="e">
        <f t="shared" si="9"/>
        <v>#REF!</v>
      </c>
      <c r="AD30" s="141" t="e">
        <f t="shared" si="9"/>
        <v>#REF!</v>
      </c>
      <c r="AE30" s="141" t="e">
        <f t="shared" si="9"/>
        <v>#REF!</v>
      </c>
      <c r="AF30" s="141" t="e">
        <f t="shared" si="9"/>
        <v>#REF!</v>
      </c>
      <c r="AG30" s="141" t="e">
        <f t="shared" si="9"/>
        <v>#REF!</v>
      </c>
      <c r="AH30" s="141" t="e">
        <f t="shared" si="9"/>
        <v>#REF!</v>
      </c>
      <c r="AI30" s="141" t="e">
        <f t="shared" si="9"/>
        <v>#REF!</v>
      </c>
      <c r="AJ30" s="141" t="e">
        <f t="shared" si="9"/>
        <v>#REF!</v>
      </c>
      <c r="AK30" s="141" t="e">
        <f t="shared" si="9"/>
        <v>#REF!</v>
      </c>
      <c r="AL30" s="141" t="e">
        <f t="shared" si="9"/>
        <v>#REF!</v>
      </c>
      <c r="AM30" s="141" t="e">
        <f t="shared" si="9"/>
        <v>#REF!</v>
      </c>
      <c r="AN30" s="141" t="e">
        <f t="shared" si="9"/>
        <v>#REF!</v>
      </c>
      <c r="AO30" s="141" t="e">
        <f t="shared" si="9"/>
        <v>#REF!</v>
      </c>
      <c r="AP30" s="141" t="e">
        <f t="shared" si="9"/>
        <v>#REF!</v>
      </c>
      <c r="AQ30" s="141" t="e">
        <f t="shared" si="9"/>
        <v>#REF!</v>
      </c>
      <c r="AR30" s="141" t="e">
        <f t="shared" si="9"/>
        <v>#REF!</v>
      </c>
      <c r="AS30" s="141" t="e">
        <f t="shared" si="9"/>
        <v>#REF!</v>
      </c>
      <c r="AT30" s="141" t="e">
        <f t="shared" si="9"/>
        <v>#REF!</v>
      </c>
      <c r="AU30" s="141" t="e">
        <f t="shared" si="9"/>
        <v>#REF!</v>
      </c>
      <c r="AV30" s="141" t="e">
        <f t="shared" si="9"/>
        <v>#REF!</v>
      </c>
      <c r="AW30" s="141" t="e">
        <f t="shared" si="9"/>
        <v>#REF!</v>
      </c>
    </row>
    <row r="31" spans="1:49" ht="11.45" customHeight="1" x14ac:dyDescent="0.2">
      <c r="A31" s="3">
        <v>2</v>
      </c>
      <c r="B31" s="29" t="e">
        <f t="shared" ref="B31" si="10">ROUND(B12*0.87,)</f>
        <v>#REF!</v>
      </c>
      <c r="C31" s="29" t="e">
        <f t="shared" ref="C31:AW31" si="11">ROUND(C12*0.87,)</f>
        <v>#REF!</v>
      </c>
      <c r="D31" s="29" t="e">
        <f t="shared" si="11"/>
        <v>#REF!</v>
      </c>
      <c r="E31" s="29" t="e">
        <f t="shared" si="11"/>
        <v>#REF!</v>
      </c>
      <c r="F31" s="29" t="e">
        <f t="shared" si="11"/>
        <v>#REF!</v>
      </c>
      <c r="G31" s="29" t="e">
        <f t="shared" si="11"/>
        <v>#REF!</v>
      </c>
      <c r="H31" s="29" t="e">
        <f t="shared" si="11"/>
        <v>#REF!</v>
      </c>
      <c r="I31" s="29" t="e">
        <f t="shared" si="11"/>
        <v>#REF!</v>
      </c>
      <c r="J31" s="29" t="e">
        <f t="shared" si="11"/>
        <v>#REF!</v>
      </c>
      <c r="K31" s="29" t="e">
        <f t="shared" si="11"/>
        <v>#REF!</v>
      </c>
      <c r="L31" s="29" t="e">
        <f t="shared" si="11"/>
        <v>#REF!</v>
      </c>
      <c r="M31" s="29" t="e">
        <f t="shared" si="11"/>
        <v>#REF!</v>
      </c>
      <c r="N31" s="29" t="e">
        <f t="shared" si="11"/>
        <v>#REF!</v>
      </c>
      <c r="O31" s="29" t="e">
        <f t="shared" si="11"/>
        <v>#REF!</v>
      </c>
      <c r="P31" s="29" t="e">
        <f t="shared" si="11"/>
        <v>#REF!</v>
      </c>
      <c r="Q31" s="29" t="e">
        <f t="shared" si="11"/>
        <v>#REF!</v>
      </c>
      <c r="R31" s="29" t="e">
        <f t="shared" si="11"/>
        <v>#REF!</v>
      </c>
      <c r="S31" s="29" t="e">
        <f t="shared" si="11"/>
        <v>#REF!</v>
      </c>
      <c r="T31" s="29" t="e">
        <f t="shared" si="11"/>
        <v>#REF!</v>
      </c>
      <c r="U31" s="29" t="e">
        <f t="shared" si="11"/>
        <v>#REF!</v>
      </c>
      <c r="V31" s="29" t="e">
        <f t="shared" si="11"/>
        <v>#REF!</v>
      </c>
      <c r="W31" s="29" t="e">
        <f t="shared" si="11"/>
        <v>#REF!</v>
      </c>
      <c r="X31" s="29" t="e">
        <f t="shared" si="11"/>
        <v>#REF!</v>
      </c>
      <c r="Y31" s="29" t="e">
        <f t="shared" si="11"/>
        <v>#REF!</v>
      </c>
      <c r="Z31" s="29" t="e">
        <f t="shared" si="11"/>
        <v>#REF!</v>
      </c>
      <c r="AA31" s="29" t="e">
        <f t="shared" si="11"/>
        <v>#REF!</v>
      </c>
      <c r="AB31" s="29" t="e">
        <f t="shared" si="11"/>
        <v>#REF!</v>
      </c>
      <c r="AC31" s="29" t="e">
        <f t="shared" si="11"/>
        <v>#REF!</v>
      </c>
      <c r="AD31" s="29" t="e">
        <f t="shared" si="11"/>
        <v>#REF!</v>
      </c>
      <c r="AE31" s="29" t="e">
        <f t="shared" si="11"/>
        <v>#REF!</v>
      </c>
      <c r="AF31" s="29" t="e">
        <f t="shared" si="11"/>
        <v>#REF!</v>
      </c>
      <c r="AG31" s="29" t="e">
        <f t="shared" si="11"/>
        <v>#REF!</v>
      </c>
      <c r="AH31" s="29" t="e">
        <f t="shared" si="11"/>
        <v>#REF!</v>
      </c>
      <c r="AI31" s="29" t="e">
        <f t="shared" si="11"/>
        <v>#REF!</v>
      </c>
      <c r="AJ31" s="29" t="e">
        <f t="shared" si="11"/>
        <v>#REF!</v>
      </c>
      <c r="AK31" s="29" t="e">
        <f t="shared" si="11"/>
        <v>#REF!</v>
      </c>
      <c r="AL31" s="29" t="e">
        <f t="shared" si="11"/>
        <v>#REF!</v>
      </c>
      <c r="AM31" s="29" t="e">
        <f t="shared" si="11"/>
        <v>#REF!</v>
      </c>
      <c r="AN31" s="29" t="e">
        <f t="shared" si="11"/>
        <v>#REF!</v>
      </c>
      <c r="AO31" s="29" t="e">
        <f t="shared" si="11"/>
        <v>#REF!</v>
      </c>
      <c r="AP31" s="29" t="e">
        <f t="shared" si="11"/>
        <v>#REF!</v>
      </c>
      <c r="AQ31" s="29" t="e">
        <f t="shared" si="11"/>
        <v>#REF!</v>
      </c>
      <c r="AR31" s="29" t="e">
        <f t="shared" si="11"/>
        <v>#REF!</v>
      </c>
      <c r="AS31" s="29" t="e">
        <f t="shared" si="11"/>
        <v>#REF!</v>
      </c>
      <c r="AT31" s="29" t="e">
        <f t="shared" si="11"/>
        <v>#REF!</v>
      </c>
      <c r="AU31" s="29" t="e">
        <f t="shared" si="11"/>
        <v>#REF!</v>
      </c>
      <c r="AV31" s="29" t="e">
        <f t="shared" si="11"/>
        <v>#REF!</v>
      </c>
      <c r="AW31" s="29" t="e">
        <f t="shared" si="11"/>
        <v>#REF!</v>
      </c>
    </row>
    <row r="32" spans="1:49" ht="11.45" customHeight="1" x14ac:dyDescent="0.2">
      <c r="A32" s="5" t="s">
        <v>86</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row>
    <row r="33" spans="1:49" ht="11.45" customHeight="1" x14ac:dyDescent="0.2">
      <c r="A33" s="3">
        <v>1</v>
      </c>
      <c r="B33" s="29" t="e">
        <f t="shared" ref="B33" si="12">ROUND(B14*0.87,)</f>
        <v>#REF!</v>
      </c>
      <c r="C33" s="29" t="e">
        <f t="shared" ref="C33:AW33" si="13">ROUND(C14*0.87,)</f>
        <v>#REF!</v>
      </c>
      <c r="D33" s="29" t="e">
        <f t="shared" si="13"/>
        <v>#REF!</v>
      </c>
      <c r="E33" s="29" t="e">
        <f t="shared" si="13"/>
        <v>#REF!</v>
      </c>
      <c r="F33" s="29" t="e">
        <f t="shared" si="13"/>
        <v>#REF!</v>
      </c>
      <c r="G33" s="29" t="e">
        <f t="shared" si="13"/>
        <v>#REF!</v>
      </c>
      <c r="H33" s="29" t="e">
        <f t="shared" si="13"/>
        <v>#REF!</v>
      </c>
      <c r="I33" s="29" t="e">
        <f t="shared" si="13"/>
        <v>#REF!</v>
      </c>
      <c r="J33" s="29" t="e">
        <f t="shared" si="13"/>
        <v>#REF!</v>
      </c>
      <c r="K33" s="29" t="e">
        <f t="shared" si="13"/>
        <v>#REF!</v>
      </c>
      <c r="L33" s="29" t="e">
        <f t="shared" si="13"/>
        <v>#REF!</v>
      </c>
      <c r="M33" s="29" t="e">
        <f t="shared" si="13"/>
        <v>#REF!</v>
      </c>
      <c r="N33" s="29" t="e">
        <f t="shared" si="13"/>
        <v>#REF!</v>
      </c>
      <c r="O33" s="29" t="e">
        <f t="shared" si="13"/>
        <v>#REF!</v>
      </c>
      <c r="P33" s="29" t="e">
        <f t="shared" si="13"/>
        <v>#REF!</v>
      </c>
      <c r="Q33" s="29" t="e">
        <f t="shared" si="13"/>
        <v>#REF!</v>
      </c>
      <c r="R33" s="29" t="e">
        <f t="shared" si="13"/>
        <v>#REF!</v>
      </c>
      <c r="S33" s="29" t="e">
        <f t="shared" si="13"/>
        <v>#REF!</v>
      </c>
      <c r="T33" s="29" t="e">
        <f t="shared" si="13"/>
        <v>#REF!</v>
      </c>
      <c r="U33" s="29" t="e">
        <f t="shared" si="13"/>
        <v>#REF!</v>
      </c>
      <c r="V33" s="29" t="e">
        <f t="shared" si="13"/>
        <v>#REF!</v>
      </c>
      <c r="W33" s="29" t="e">
        <f t="shared" si="13"/>
        <v>#REF!</v>
      </c>
      <c r="X33" s="29" t="e">
        <f t="shared" si="13"/>
        <v>#REF!</v>
      </c>
      <c r="Y33" s="29" t="e">
        <f t="shared" si="13"/>
        <v>#REF!</v>
      </c>
      <c r="Z33" s="29" t="e">
        <f t="shared" si="13"/>
        <v>#REF!</v>
      </c>
      <c r="AA33" s="29" t="e">
        <f t="shared" si="13"/>
        <v>#REF!</v>
      </c>
      <c r="AB33" s="29" t="e">
        <f t="shared" si="13"/>
        <v>#REF!</v>
      </c>
      <c r="AC33" s="29" t="e">
        <f t="shared" si="13"/>
        <v>#REF!</v>
      </c>
      <c r="AD33" s="29" t="e">
        <f t="shared" si="13"/>
        <v>#REF!</v>
      </c>
      <c r="AE33" s="29" t="e">
        <f t="shared" si="13"/>
        <v>#REF!</v>
      </c>
      <c r="AF33" s="29" t="e">
        <f t="shared" si="13"/>
        <v>#REF!</v>
      </c>
      <c r="AG33" s="29" t="e">
        <f t="shared" si="13"/>
        <v>#REF!</v>
      </c>
      <c r="AH33" s="29" t="e">
        <f t="shared" si="13"/>
        <v>#REF!</v>
      </c>
      <c r="AI33" s="29" t="e">
        <f t="shared" si="13"/>
        <v>#REF!</v>
      </c>
      <c r="AJ33" s="29" t="e">
        <f t="shared" si="13"/>
        <v>#REF!</v>
      </c>
      <c r="AK33" s="29" t="e">
        <f t="shared" si="13"/>
        <v>#REF!</v>
      </c>
      <c r="AL33" s="29" t="e">
        <f t="shared" si="13"/>
        <v>#REF!</v>
      </c>
      <c r="AM33" s="29" t="e">
        <f t="shared" si="13"/>
        <v>#REF!</v>
      </c>
      <c r="AN33" s="29" t="e">
        <f t="shared" si="13"/>
        <v>#REF!</v>
      </c>
      <c r="AO33" s="29" t="e">
        <f t="shared" si="13"/>
        <v>#REF!</v>
      </c>
      <c r="AP33" s="29" t="e">
        <f t="shared" si="13"/>
        <v>#REF!</v>
      </c>
      <c r="AQ33" s="29" t="e">
        <f t="shared" si="13"/>
        <v>#REF!</v>
      </c>
      <c r="AR33" s="29" t="e">
        <f t="shared" si="13"/>
        <v>#REF!</v>
      </c>
      <c r="AS33" s="29" t="e">
        <f t="shared" si="13"/>
        <v>#REF!</v>
      </c>
      <c r="AT33" s="29" t="e">
        <f t="shared" si="13"/>
        <v>#REF!</v>
      </c>
      <c r="AU33" s="29" t="e">
        <f t="shared" si="13"/>
        <v>#REF!</v>
      </c>
      <c r="AV33" s="29" t="e">
        <f t="shared" si="13"/>
        <v>#REF!</v>
      </c>
      <c r="AW33" s="29" t="e">
        <f t="shared" si="13"/>
        <v>#REF!</v>
      </c>
    </row>
    <row r="34" spans="1:49" ht="11.45" customHeight="1" x14ac:dyDescent="0.2">
      <c r="A34" s="3">
        <v>2</v>
      </c>
      <c r="B34" s="29" t="e">
        <f t="shared" ref="B34" si="14">ROUND(B15*0.87,)</f>
        <v>#REF!</v>
      </c>
      <c r="C34" s="29" t="e">
        <f t="shared" ref="C34:AW34" si="15">ROUND(C15*0.87,)</f>
        <v>#REF!</v>
      </c>
      <c r="D34" s="29" t="e">
        <f t="shared" si="15"/>
        <v>#REF!</v>
      </c>
      <c r="E34" s="29" t="e">
        <f t="shared" si="15"/>
        <v>#REF!</v>
      </c>
      <c r="F34" s="29" t="e">
        <f t="shared" si="15"/>
        <v>#REF!</v>
      </c>
      <c r="G34" s="29" t="e">
        <f t="shared" si="15"/>
        <v>#REF!</v>
      </c>
      <c r="H34" s="29" t="e">
        <f t="shared" si="15"/>
        <v>#REF!</v>
      </c>
      <c r="I34" s="29" t="e">
        <f t="shared" si="15"/>
        <v>#REF!</v>
      </c>
      <c r="J34" s="29" t="e">
        <f t="shared" si="15"/>
        <v>#REF!</v>
      </c>
      <c r="K34" s="29" t="e">
        <f t="shared" si="15"/>
        <v>#REF!</v>
      </c>
      <c r="L34" s="29" t="e">
        <f t="shared" si="15"/>
        <v>#REF!</v>
      </c>
      <c r="M34" s="29" t="e">
        <f t="shared" si="15"/>
        <v>#REF!</v>
      </c>
      <c r="N34" s="29" t="e">
        <f t="shared" si="15"/>
        <v>#REF!</v>
      </c>
      <c r="O34" s="29" t="e">
        <f t="shared" si="15"/>
        <v>#REF!</v>
      </c>
      <c r="P34" s="29" t="e">
        <f t="shared" si="15"/>
        <v>#REF!</v>
      </c>
      <c r="Q34" s="29" t="e">
        <f t="shared" si="15"/>
        <v>#REF!</v>
      </c>
      <c r="R34" s="29" t="e">
        <f t="shared" si="15"/>
        <v>#REF!</v>
      </c>
      <c r="S34" s="29" t="e">
        <f t="shared" si="15"/>
        <v>#REF!</v>
      </c>
      <c r="T34" s="29" t="e">
        <f t="shared" si="15"/>
        <v>#REF!</v>
      </c>
      <c r="U34" s="29" t="e">
        <f t="shared" si="15"/>
        <v>#REF!</v>
      </c>
      <c r="V34" s="29" t="e">
        <f t="shared" si="15"/>
        <v>#REF!</v>
      </c>
      <c r="W34" s="29" t="e">
        <f t="shared" si="15"/>
        <v>#REF!</v>
      </c>
      <c r="X34" s="29" t="e">
        <f t="shared" si="15"/>
        <v>#REF!</v>
      </c>
      <c r="Y34" s="29" t="e">
        <f t="shared" si="15"/>
        <v>#REF!</v>
      </c>
      <c r="Z34" s="29" t="e">
        <f t="shared" si="15"/>
        <v>#REF!</v>
      </c>
      <c r="AA34" s="29" t="e">
        <f t="shared" si="15"/>
        <v>#REF!</v>
      </c>
      <c r="AB34" s="29" t="e">
        <f t="shared" si="15"/>
        <v>#REF!</v>
      </c>
      <c r="AC34" s="29" t="e">
        <f t="shared" si="15"/>
        <v>#REF!</v>
      </c>
      <c r="AD34" s="29" t="e">
        <f t="shared" si="15"/>
        <v>#REF!</v>
      </c>
      <c r="AE34" s="29" t="e">
        <f t="shared" si="15"/>
        <v>#REF!</v>
      </c>
      <c r="AF34" s="29" t="e">
        <f t="shared" si="15"/>
        <v>#REF!</v>
      </c>
      <c r="AG34" s="29" t="e">
        <f t="shared" si="15"/>
        <v>#REF!</v>
      </c>
      <c r="AH34" s="29" t="e">
        <f t="shared" si="15"/>
        <v>#REF!</v>
      </c>
      <c r="AI34" s="29" t="e">
        <f t="shared" si="15"/>
        <v>#REF!</v>
      </c>
      <c r="AJ34" s="29" t="e">
        <f t="shared" si="15"/>
        <v>#REF!</v>
      </c>
      <c r="AK34" s="29" t="e">
        <f t="shared" si="15"/>
        <v>#REF!</v>
      </c>
      <c r="AL34" s="29" t="e">
        <f t="shared" si="15"/>
        <v>#REF!</v>
      </c>
      <c r="AM34" s="29" t="e">
        <f t="shared" si="15"/>
        <v>#REF!</v>
      </c>
      <c r="AN34" s="29" t="e">
        <f t="shared" si="15"/>
        <v>#REF!</v>
      </c>
      <c r="AO34" s="29" t="e">
        <f t="shared" si="15"/>
        <v>#REF!</v>
      </c>
      <c r="AP34" s="29" t="e">
        <f t="shared" si="15"/>
        <v>#REF!</v>
      </c>
      <c r="AQ34" s="29" t="e">
        <f t="shared" si="15"/>
        <v>#REF!</v>
      </c>
      <c r="AR34" s="29" t="e">
        <f t="shared" si="15"/>
        <v>#REF!</v>
      </c>
      <c r="AS34" s="29" t="e">
        <f t="shared" si="15"/>
        <v>#REF!</v>
      </c>
      <c r="AT34" s="29" t="e">
        <f t="shared" si="15"/>
        <v>#REF!</v>
      </c>
      <c r="AU34" s="29" t="e">
        <f t="shared" si="15"/>
        <v>#REF!</v>
      </c>
      <c r="AV34" s="29" t="e">
        <f t="shared" si="15"/>
        <v>#REF!</v>
      </c>
      <c r="AW34" s="29" t="e">
        <f t="shared" si="15"/>
        <v>#REF!</v>
      </c>
    </row>
    <row r="35" spans="1:49" ht="11.45" customHeight="1" x14ac:dyDescent="0.2">
      <c r="A35" s="4" t="s">
        <v>91</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row>
    <row r="36" spans="1:49" ht="11.45" customHeight="1" x14ac:dyDescent="0.2">
      <c r="A36" s="3">
        <v>1</v>
      </c>
      <c r="B36" s="29" t="e">
        <f t="shared" ref="B36" si="16">ROUND(B17*0.87,)</f>
        <v>#REF!</v>
      </c>
      <c r="C36" s="29" t="e">
        <f t="shared" ref="C36:AW36" si="17">ROUND(C17*0.87,)</f>
        <v>#REF!</v>
      </c>
      <c r="D36" s="29" t="e">
        <f t="shared" si="17"/>
        <v>#REF!</v>
      </c>
      <c r="E36" s="29" t="e">
        <f t="shared" si="17"/>
        <v>#REF!</v>
      </c>
      <c r="F36" s="29" t="e">
        <f t="shared" si="17"/>
        <v>#REF!</v>
      </c>
      <c r="G36" s="29" t="e">
        <f t="shared" si="17"/>
        <v>#REF!</v>
      </c>
      <c r="H36" s="29" t="e">
        <f t="shared" si="17"/>
        <v>#REF!</v>
      </c>
      <c r="I36" s="29" t="e">
        <f t="shared" si="17"/>
        <v>#REF!</v>
      </c>
      <c r="J36" s="29" t="e">
        <f t="shared" si="17"/>
        <v>#REF!</v>
      </c>
      <c r="K36" s="29" t="e">
        <f t="shared" si="17"/>
        <v>#REF!</v>
      </c>
      <c r="L36" s="29" t="e">
        <f t="shared" si="17"/>
        <v>#REF!</v>
      </c>
      <c r="M36" s="29" t="e">
        <f t="shared" si="17"/>
        <v>#REF!</v>
      </c>
      <c r="N36" s="29" t="e">
        <f t="shared" si="17"/>
        <v>#REF!</v>
      </c>
      <c r="O36" s="29" t="e">
        <f t="shared" si="17"/>
        <v>#REF!</v>
      </c>
      <c r="P36" s="29" t="e">
        <f t="shared" si="17"/>
        <v>#REF!</v>
      </c>
      <c r="Q36" s="29" t="e">
        <f t="shared" si="17"/>
        <v>#REF!</v>
      </c>
      <c r="R36" s="29" t="e">
        <f t="shared" si="17"/>
        <v>#REF!</v>
      </c>
      <c r="S36" s="29" t="e">
        <f t="shared" si="17"/>
        <v>#REF!</v>
      </c>
      <c r="T36" s="29" t="e">
        <f t="shared" si="17"/>
        <v>#REF!</v>
      </c>
      <c r="U36" s="29" t="e">
        <f t="shared" si="17"/>
        <v>#REF!</v>
      </c>
      <c r="V36" s="29" t="e">
        <f t="shared" si="17"/>
        <v>#REF!</v>
      </c>
      <c r="W36" s="29" t="e">
        <f t="shared" si="17"/>
        <v>#REF!</v>
      </c>
      <c r="X36" s="29" t="e">
        <f t="shared" si="17"/>
        <v>#REF!</v>
      </c>
      <c r="Y36" s="29" t="e">
        <f t="shared" si="17"/>
        <v>#REF!</v>
      </c>
      <c r="Z36" s="29" t="e">
        <f t="shared" si="17"/>
        <v>#REF!</v>
      </c>
      <c r="AA36" s="29" t="e">
        <f t="shared" si="17"/>
        <v>#REF!</v>
      </c>
      <c r="AB36" s="29" t="e">
        <f t="shared" si="17"/>
        <v>#REF!</v>
      </c>
      <c r="AC36" s="29" t="e">
        <f t="shared" si="17"/>
        <v>#REF!</v>
      </c>
      <c r="AD36" s="29" t="e">
        <f t="shared" si="17"/>
        <v>#REF!</v>
      </c>
      <c r="AE36" s="29" t="e">
        <f t="shared" si="17"/>
        <v>#REF!</v>
      </c>
      <c r="AF36" s="29" t="e">
        <f t="shared" si="17"/>
        <v>#REF!</v>
      </c>
      <c r="AG36" s="29" t="e">
        <f t="shared" si="17"/>
        <v>#REF!</v>
      </c>
      <c r="AH36" s="29" t="e">
        <f t="shared" si="17"/>
        <v>#REF!</v>
      </c>
      <c r="AI36" s="29" t="e">
        <f t="shared" si="17"/>
        <v>#REF!</v>
      </c>
      <c r="AJ36" s="29" t="e">
        <f t="shared" si="17"/>
        <v>#REF!</v>
      </c>
      <c r="AK36" s="29" t="e">
        <f t="shared" si="17"/>
        <v>#REF!</v>
      </c>
      <c r="AL36" s="29" t="e">
        <f t="shared" si="17"/>
        <v>#REF!</v>
      </c>
      <c r="AM36" s="29" t="e">
        <f t="shared" si="17"/>
        <v>#REF!</v>
      </c>
      <c r="AN36" s="29" t="e">
        <f t="shared" si="17"/>
        <v>#REF!</v>
      </c>
      <c r="AO36" s="29" t="e">
        <f t="shared" si="17"/>
        <v>#REF!</v>
      </c>
      <c r="AP36" s="29" t="e">
        <f t="shared" si="17"/>
        <v>#REF!</v>
      </c>
      <c r="AQ36" s="29" t="e">
        <f t="shared" si="17"/>
        <v>#REF!</v>
      </c>
      <c r="AR36" s="29" t="e">
        <f t="shared" si="17"/>
        <v>#REF!</v>
      </c>
      <c r="AS36" s="29" t="e">
        <f t="shared" si="17"/>
        <v>#REF!</v>
      </c>
      <c r="AT36" s="29" t="e">
        <f t="shared" si="17"/>
        <v>#REF!</v>
      </c>
      <c r="AU36" s="29" t="e">
        <f t="shared" si="17"/>
        <v>#REF!</v>
      </c>
      <c r="AV36" s="29" t="e">
        <f t="shared" si="17"/>
        <v>#REF!</v>
      </c>
      <c r="AW36" s="29" t="e">
        <f t="shared" si="17"/>
        <v>#REF!</v>
      </c>
    </row>
    <row r="37" spans="1:49" ht="11.45" customHeight="1" x14ac:dyDescent="0.2">
      <c r="A37" s="3">
        <v>2</v>
      </c>
      <c r="B37" s="29" t="e">
        <f t="shared" ref="B37" si="18">ROUND(B18*0.87,)</f>
        <v>#REF!</v>
      </c>
      <c r="C37" s="29" t="e">
        <f t="shared" ref="C37:AW37" si="19">ROUND(C18*0.87,)</f>
        <v>#REF!</v>
      </c>
      <c r="D37" s="29" t="e">
        <f t="shared" si="19"/>
        <v>#REF!</v>
      </c>
      <c r="E37" s="29" t="e">
        <f t="shared" si="19"/>
        <v>#REF!</v>
      </c>
      <c r="F37" s="29" t="e">
        <f t="shared" si="19"/>
        <v>#REF!</v>
      </c>
      <c r="G37" s="29" t="e">
        <f t="shared" si="19"/>
        <v>#REF!</v>
      </c>
      <c r="H37" s="29" t="e">
        <f t="shared" si="19"/>
        <v>#REF!</v>
      </c>
      <c r="I37" s="29" t="e">
        <f t="shared" si="19"/>
        <v>#REF!</v>
      </c>
      <c r="J37" s="29" t="e">
        <f t="shared" si="19"/>
        <v>#REF!</v>
      </c>
      <c r="K37" s="29" t="e">
        <f t="shared" si="19"/>
        <v>#REF!</v>
      </c>
      <c r="L37" s="29" t="e">
        <f t="shared" si="19"/>
        <v>#REF!</v>
      </c>
      <c r="M37" s="29" t="e">
        <f t="shared" si="19"/>
        <v>#REF!</v>
      </c>
      <c r="N37" s="29" t="e">
        <f t="shared" si="19"/>
        <v>#REF!</v>
      </c>
      <c r="O37" s="29" t="e">
        <f t="shared" si="19"/>
        <v>#REF!</v>
      </c>
      <c r="P37" s="29" t="e">
        <f t="shared" si="19"/>
        <v>#REF!</v>
      </c>
      <c r="Q37" s="29" t="e">
        <f t="shared" si="19"/>
        <v>#REF!</v>
      </c>
      <c r="R37" s="29" t="e">
        <f t="shared" si="19"/>
        <v>#REF!</v>
      </c>
      <c r="S37" s="29" t="e">
        <f t="shared" si="19"/>
        <v>#REF!</v>
      </c>
      <c r="T37" s="29" t="e">
        <f t="shared" si="19"/>
        <v>#REF!</v>
      </c>
      <c r="U37" s="29" t="e">
        <f t="shared" si="19"/>
        <v>#REF!</v>
      </c>
      <c r="V37" s="29" t="e">
        <f t="shared" si="19"/>
        <v>#REF!</v>
      </c>
      <c r="W37" s="29" t="e">
        <f t="shared" si="19"/>
        <v>#REF!</v>
      </c>
      <c r="X37" s="29" t="e">
        <f t="shared" si="19"/>
        <v>#REF!</v>
      </c>
      <c r="Y37" s="29" t="e">
        <f t="shared" si="19"/>
        <v>#REF!</v>
      </c>
      <c r="Z37" s="29" t="e">
        <f t="shared" si="19"/>
        <v>#REF!</v>
      </c>
      <c r="AA37" s="29" t="e">
        <f t="shared" si="19"/>
        <v>#REF!</v>
      </c>
      <c r="AB37" s="29" t="e">
        <f t="shared" si="19"/>
        <v>#REF!</v>
      </c>
      <c r="AC37" s="29" t="e">
        <f t="shared" si="19"/>
        <v>#REF!</v>
      </c>
      <c r="AD37" s="29" t="e">
        <f t="shared" si="19"/>
        <v>#REF!</v>
      </c>
      <c r="AE37" s="29" t="e">
        <f t="shared" si="19"/>
        <v>#REF!</v>
      </c>
      <c r="AF37" s="29" t="e">
        <f t="shared" si="19"/>
        <v>#REF!</v>
      </c>
      <c r="AG37" s="29" t="e">
        <f t="shared" si="19"/>
        <v>#REF!</v>
      </c>
      <c r="AH37" s="29" t="e">
        <f t="shared" si="19"/>
        <v>#REF!</v>
      </c>
      <c r="AI37" s="29" t="e">
        <f t="shared" si="19"/>
        <v>#REF!</v>
      </c>
      <c r="AJ37" s="29" t="e">
        <f t="shared" si="19"/>
        <v>#REF!</v>
      </c>
      <c r="AK37" s="29" t="e">
        <f t="shared" si="19"/>
        <v>#REF!</v>
      </c>
      <c r="AL37" s="29" t="e">
        <f t="shared" si="19"/>
        <v>#REF!</v>
      </c>
      <c r="AM37" s="29" t="e">
        <f t="shared" si="19"/>
        <v>#REF!</v>
      </c>
      <c r="AN37" s="29" t="e">
        <f t="shared" si="19"/>
        <v>#REF!</v>
      </c>
      <c r="AO37" s="29" t="e">
        <f t="shared" si="19"/>
        <v>#REF!</v>
      </c>
      <c r="AP37" s="29" t="e">
        <f t="shared" si="19"/>
        <v>#REF!</v>
      </c>
      <c r="AQ37" s="29" t="e">
        <f t="shared" si="19"/>
        <v>#REF!</v>
      </c>
      <c r="AR37" s="29" t="e">
        <f t="shared" si="19"/>
        <v>#REF!</v>
      </c>
      <c r="AS37" s="29" t="e">
        <f t="shared" si="19"/>
        <v>#REF!</v>
      </c>
      <c r="AT37" s="29" t="e">
        <f t="shared" si="19"/>
        <v>#REF!</v>
      </c>
      <c r="AU37" s="29" t="e">
        <f t="shared" si="19"/>
        <v>#REF!</v>
      </c>
      <c r="AV37" s="29" t="e">
        <f t="shared" si="19"/>
        <v>#REF!</v>
      </c>
      <c r="AW37" s="29" t="e">
        <f t="shared" si="19"/>
        <v>#REF!</v>
      </c>
    </row>
    <row r="38" spans="1:49" ht="11.45" customHeight="1" x14ac:dyDescent="0.2">
      <c r="A38" s="2" t="s">
        <v>92</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row>
    <row r="39" spans="1:49" ht="11.45" customHeight="1" x14ac:dyDescent="0.2">
      <c r="A39" s="3">
        <v>1</v>
      </c>
      <c r="B39" s="29" t="e">
        <f t="shared" ref="B39" si="20">ROUND(B20*0.87,)</f>
        <v>#REF!</v>
      </c>
      <c r="C39" s="29" t="e">
        <f t="shared" ref="C39:AW39" si="21">ROUND(C20*0.87,)</f>
        <v>#REF!</v>
      </c>
      <c r="D39" s="29" t="e">
        <f t="shared" si="21"/>
        <v>#REF!</v>
      </c>
      <c r="E39" s="29" t="e">
        <f t="shared" si="21"/>
        <v>#REF!</v>
      </c>
      <c r="F39" s="29" t="e">
        <f t="shared" si="21"/>
        <v>#REF!</v>
      </c>
      <c r="G39" s="29" t="e">
        <f t="shared" si="21"/>
        <v>#REF!</v>
      </c>
      <c r="H39" s="29" t="e">
        <f t="shared" si="21"/>
        <v>#REF!</v>
      </c>
      <c r="I39" s="29" t="e">
        <f t="shared" si="21"/>
        <v>#REF!</v>
      </c>
      <c r="J39" s="29" t="e">
        <f t="shared" si="21"/>
        <v>#REF!</v>
      </c>
      <c r="K39" s="29" t="e">
        <f t="shared" si="21"/>
        <v>#REF!</v>
      </c>
      <c r="L39" s="29" t="e">
        <f t="shared" si="21"/>
        <v>#REF!</v>
      </c>
      <c r="M39" s="29" t="e">
        <f t="shared" si="21"/>
        <v>#REF!</v>
      </c>
      <c r="N39" s="29" t="e">
        <f t="shared" si="21"/>
        <v>#REF!</v>
      </c>
      <c r="O39" s="29" t="e">
        <f t="shared" si="21"/>
        <v>#REF!</v>
      </c>
      <c r="P39" s="29" t="e">
        <f t="shared" si="21"/>
        <v>#REF!</v>
      </c>
      <c r="Q39" s="29" t="e">
        <f t="shared" si="21"/>
        <v>#REF!</v>
      </c>
      <c r="R39" s="29" t="e">
        <f t="shared" si="21"/>
        <v>#REF!</v>
      </c>
      <c r="S39" s="29" t="e">
        <f t="shared" si="21"/>
        <v>#REF!</v>
      </c>
      <c r="T39" s="29" t="e">
        <f t="shared" si="21"/>
        <v>#REF!</v>
      </c>
      <c r="U39" s="29" t="e">
        <f t="shared" si="21"/>
        <v>#REF!</v>
      </c>
      <c r="V39" s="29" t="e">
        <f t="shared" si="21"/>
        <v>#REF!</v>
      </c>
      <c r="W39" s="29" t="e">
        <f t="shared" si="21"/>
        <v>#REF!</v>
      </c>
      <c r="X39" s="29" t="e">
        <f t="shared" si="21"/>
        <v>#REF!</v>
      </c>
      <c r="Y39" s="29" t="e">
        <f t="shared" si="21"/>
        <v>#REF!</v>
      </c>
      <c r="Z39" s="29" t="e">
        <f t="shared" si="21"/>
        <v>#REF!</v>
      </c>
      <c r="AA39" s="29" t="e">
        <f t="shared" si="21"/>
        <v>#REF!</v>
      </c>
      <c r="AB39" s="29" t="e">
        <f t="shared" si="21"/>
        <v>#REF!</v>
      </c>
      <c r="AC39" s="29" t="e">
        <f t="shared" si="21"/>
        <v>#REF!</v>
      </c>
      <c r="AD39" s="29" t="e">
        <f t="shared" si="21"/>
        <v>#REF!</v>
      </c>
      <c r="AE39" s="29" t="e">
        <f t="shared" si="21"/>
        <v>#REF!</v>
      </c>
      <c r="AF39" s="29" t="e">
        <f t="shared" si="21"/>
        <v>#REF!</v>
      </c>
      <c r="AG39" s="29" t="e">
        <f t="shared" si="21"/>
        <v>#REF!</v>
      </c>
      <c r="AH39" s="29" t="e">
        <f t="shared" si="21"/>
        <v>#REF!</v>
      </c>
      <c r="AI39" s="29" t="e">
        <f t="shared" si="21"/>
        <v>#REF!</v>
      </c>
      <c r="AJ39" s="29" t="e">
        <f t="shared" si="21"/>
        <v>#REF!</v>
      </c>
      <c r="AK39" s="29" t="e">
        <f t="shared" si="21"/>
        <v>#REF!</v>
      </c>
      <c r="AL39" s="29" t="e">
        <f t="shared" si="21"/>
        <v>#REF!</v>
      </c>
      <c r="AM39" s="29" t="e">
        <f t="shared" si="21"/>
        <v>#REF!</v>
      </c>
      <c r="AN39" s="29" t="e">
        <f t="shared" si="21"/>
        <v>#REF!</v>
      </c>
      <c r="AO39" s="29" t="e">
        <f t="shared" si="21"/>
        <v>#REF!</v>
      </c>
      <c r="AP39" s="29" t="e">
        <f t="shared" si="21"/>
        <v>#REF!</v>
      </c>
      <c r="AQ39" s="29" t="e">
        <f t="shared" si="21"/>
        <v>#REF!</v>
      </c>
      <c r="AR39" s="29" t="e">
        <f t="shared" si="21"/>
        <v>#REF!</v>
      </c>
      <c r="AS39" s="29" t="e">
        <f t="shared" si="21"/>
        <v>#REF!</v>
      </c>
      <c r="AT39" s="29" t="e">
        <f t="shared" si="21"/>
        <v>#REF!</v>
      </c>
      <c r="AU39" s="29" t="e">
        <f t="shared" si="21"/>
        <v>#REF!</v>
      </c>
      <c r="AV39" s="29" t="e">
        <f t="shared" si="21"/>
        <v>#REF!</v>
      </c>
      <c r="AW39" s="29" t="e">
        <f t="shared" si="21"/>
        <v>#REF!</v>
      </c>
    </row>
    <row r="40" spans="1:49" ht="11.45" customHeight="1" x14ac:dyDescent="0.2">
      <c r="A40" s="3">
        <v>2</v>
      </c>
      <c r="B40" s="29" t="e">
        <f t="shared" ref="B40" si="22">ROUND(B21*0.87,)</f>
        <v>#REF!</v>
      </c>
      <c r="C40" s="29" t="e">
        <f t="shared" ref="C40:AW40" si="23">ROUND(C21*0.87,)</f>
        <v>#REF!</v>
      </c>
      <c r="D40" s="29" t="e">
        <f t="shared" si="23"/>
        <v>#REF!</v>
      </c>
      <c r="E40" s="29" t="e">
        <f t="shared" si="23"/>
        <v>#REF!</v>
      </c>
      <c r="F40" s="29" t="e">
        <f t="shared" si="23"/>
        <v>#REF!</v>
      </c>
      <c r="G40" s="29" t="e">
        <f t="shared" si="23"/>
        <v>#REF!</v>
      </c>
      <c r="H40" s="29" t="e">
        <f t="shared" si="23"/>
        <v>#REF!</v>
      </c>
      <c r="I40" s="29" t="e">
        <f t="shared" si="23"/>
        <v>#REF!</v>
      </c>
      <c r="J40" s="29" t="e">
        <f t="shared" si="23"/>
        <v>#REF!</v>
      </c>
      <c r="K40" s="29" t="e">
        <f t="shared" si="23"/>
        <v>#REF!</v>
      </c>
      <c r="L40" s="29" t="e">
        <f t="shared" si="23"/>
        <v>#REF!</v>
      </c>
      <c r="M40" s="29" t="e">
        <f t="shared" si="23"/>
        <v>#REF!</v>
      </c>
      <c r="N40" s="29" t="e">
        <f t="shared" si="23"/>
        <v>#REF!</v>
      </c>
      <c r="O40" s="29" t="e">
        <f t="shared" si="23"/>
        <v>#REF!</v>
      </c>
      <c r="P40" s="29" t="e">
        <f t="shared" si="23"/>
        <v>#REF!</v>
      </c>
      <c r="Q40" s="29" t="e">
        <f t="shared" si="23"/>
        <v>#REF!</v>
      </c>
      <c r="R40" s="29" t="e">
        <f t="shared" si="23"/>
        <v>#REF!</v>
      </c>
      <c r="S40" s="29" t="e">
        <f t="shared" si="23"/>
        <v>#REF!</v>
      </c>
      <c r="T40" s="29" t="e">
        <f t="shared" si="23"/>
        <v>#REF!</v>
      </c>
      <c r="U40" s="29" t="e">
        <f t="shared" si="23"/>
        <v>#REF!</v>
      </c>
      <c r="V40" s="29" t="e">
        <f t="shared" si="23"/>
        <v>#REF!</v>
      </c>
      <c r="W40" s="29" t="e">
        <f t="shared" si="23"/>
        <v>#REF!</v>
      </c>
      <c r="X40" s="29" t="e">
        <f t="shared" si="23"/>
        <v>#REF!</v>
      </c>
      <c r="Y40" s="29" t="e">
        <f t="shared" si="23"/>
        <v>#REF!</v>
      </c>
      <c r="Z40" s="29" t="e">
        <f t="shared" si="23"/>
        <v>#REF!</v>
      </c>
      <c r="AA40" s="29" t="e">
        <f t="shared" si="23"/>
        <v>#REF!</v>
      </c>
      <c r="AB40" s="29" t="e">
        <f t="shared" si="23"/>
        <v>#REF!</v>
      </c>
      <c r="AC40" s="29" t="e">
        <f t="shared" si="23"/>
        <v>#REF!</v>
      </c>
      <c r="AD40" s="29" t="e">
        <f t="shared" si="23"/>
        <v>#REF!</v>
      </c>
      <c r="AE40" s="29" t="e">
        <f t="shared" si="23"/>
        <v>#REF!</v>
      </c>
      <c r="AF40" s="29" t="e">
        <f t="shared" si="23"/>
        <v>#REF!</v>
      </c>
      <c r="AG40" s="29" t="e">
        <f t="shared" si="23"/>
        <v>#REF!</v>
      </c>
      <c r="AH40" s="29" t="e">
        <f t="shared" si="23"/>
        <v>#REF!</v>
      </c>
      <c r="AI40" s="29" t="e">
        <f t="shared" si="23"/>
        <v>#REF!</v>
      </c>
      <c r="AJ40" s="29" t="e">
        <f t="shared" si="23"/>
        <v>#REF!</v>
      </c>
      <c r="AK40" s="29" t="e">
        <f t="shared" si="23"/>
        <v>#REF!</v>
      </c>
      <c r="AL40" s="29" t="e">
        <f t="shared" si="23"/>
        <v>#REF!</v>
      </c>
      <c r="AM40" s="29" t="e">
        <f t="shared" si="23"/>
        <v>#REF!</v>
      </c>
      <c r="AN40" s="29" t="e">
        <f t="shared" si="23"/>
        <v>#REF!</v>
      </c>
      <c r="AO40" s="29" t="e">
        <f t="shared" si="23"/>
        <v>#REF!</v>
      </c>
      <c r="AP40" s="29" t="e">
        <f t="shared" si="23"/>
        <v>#REF!</v>
      </c>
      <c r="AQ40" s="29" t="e">
        <f t="shared" si="23"/>
        <v>#REF!</v>
      </c>
      <c r="AR40" s="29" t="e">
        <f t="shared" si="23"/>
        <v>#REF!</v>
      </c>
      <c r="AS40" s="29" t="e">
        <f t="shared" si="23"/>
        <v>#REF!</v>
      </c>
      <c r="AT40" s="29" t="e">
        <f t="shared" si="23"/>
        <v>#REF!</v>
      </c>
      <c r="AU40" s="29" t="e">
        <f t="shared" si="23"/>
        <v>#REF!</v>
      </c>
      <c r="AV40" s="29" t="e">
        <f t="shared" si="23"/>
        <v>#REF!</v>
      </c>
      <c r="AW40" s="29" t="e">
        <f t="shared" si="23"/>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79"/>
  <sheetViews>
    <sheetView topLeftCell="A7"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85546875" style="1" customWidth="1"/>
    <col min="2" max="30" width="9.85546875" style="1" bestFit="1" customWidth="1"/>
    <col min="31" max="16384" width="8.5703125" style="1"/>
  </cols>
  <sheetData>
    <row r="1" spans="1:30" ht="11.45" customHeight="1" x14ac:dyDescent="0.2">
      <c r="A1" s="9" t="s">
        <v>175</v>
      </c>
    </row>
    <row r="2" spans="1:30" ht="11.45" customHeight="1" x14ac:dyDescent="0.2">
      <c r="A2" s="19"/>
    </row>
    <row r="3" spans="1:30" ht="11.45" customHeight="1" x14ac:dyDescent="0.2">
      <c r="A3" s="76" t="s">
        <v>178</v>
      </c>
    </row>
    <row r="4" spans="1:30" ht="11.25" customHeight="1" x14ac:dyDescent="0.2">
      <c r="A4" s="51" t="s">
        <v>1</v>
      </c>
    </row>
    <row r="5" spans="1:30" s="12" customFormat="1" ht="25.5" customHeight="1" x14ac:dyDescent="0.2">
      <c r="A5" s="8" t="s">
        <v>0</v>
      </c>
      <c r="B5" s="129">
        <f>'Наполни своё лето| comiss'!B5</f>
        <v>45847</v>
      </c>
      <c r="C5" s="129">
        <f>'Наполни своё лето| comiss'!C5</f>
        <v>45849</v>
      </c>
      <c r="D5" s="129">
        <f>'Наполни своё лето| comiss'!D5</f>
        <v>45851</v>
      </c>
      <c r="E5" s="129">
        <f>'Наполни своё лето| comiss'!E5</f>
        <v>45852</v>
      </c>
      <c r="F5" s="129">
        <f>'Наполни своё лето| comiss'!F5</f>
        <v>45854</v>
      </c>
      <c r="G5" s="129">
        <f>'Наполни своё лето| comiss'!G5</f>
        <v>45856</v>
      </c>
      <c r="H5" s="129">
        <f>'Наполни своё лето| comiss'!H5</f>
        <v>45858</v>
      </c>
      <c r="I5" s="129">
        <f>'Наполни своё лето| comiss'!I5</f>
        <v>45860</v>
      </c>
      <c r="J5" s="129">
        <f>'Наполни своё лето| comiss'!J5</f>
        <v>45862</v>
      </c>
      <c r="K5" s="129">
        <f>'Наполни своё лето| comiss'!K5</f>
        <v>45863</v>
      </c>
      <c r="L5" s="129">
        <f>'Наполни своё лето| comiss'!L5</f>
        <v>45865</v>
      </c>
      <c r="M5" s="129">
        <f>'Наполни своё лето| comiss'!M5</f>
        <v>45867</v>
      </c>
      <c r="N5" s="129">
        <f>'Наполни своё лето| comiss'!N5</f>
        <v>45870</v>
      </c>
      <c r="O5" s="129">
        <f>'Наполни своё лето| comiss'!O5</f>
        <v>45872</v>
      </c>
      <c r="P5" s="129">
        <f>'Наполни своё лето| comiss'!P5</f>
        <v>45877</v>
      </c>
      <c r="Q5" s="129">
        <f>'Наполни своё лето| comiss'!Q5</f>
        <v>45879</v>
      </c>
      <c r="R5" s="129">
        <f>'Наполни своё лето| comiss'!R5</f>
        <v>45882</v>
      </c>
      <c r="S5" s="129">
        <f>'Наполни своё лето| comiss'!S5</f>
        <v>45884</v>
      </c>
      <c r="T5" s="129">
        <f>'Наполни своё лето| comiss'!T5</f>
        <v>45886</v>
      </c>
      <c r="U5" s="129">
        <f>'Наполни своё лето| comiss'!U5</f>
        <v>45890</v>
      </c>
      <c r="V5" s="129">
        <f>'Наполни своё лето| comiss'!V5</f>
        <v>45891</v>
      </c>
      <c r="W5" s="129">
        <f>'Наполни своё лето| comiss'!W5</f>
        <v>45893</v>
      </c>
      <c r="X5" s="129">
        <f>'Наполни своё лето| comiss'!X5</f>
        <v>45901</v>
      </c>
      <c r="Y5" s="129">
        <f>'Наполни своё лето| comiss'!Y5</f>
        <v>45905</v>
      </c>
      <c r="Z5" s="129">
        <f>'Наполни своё лето| comiss'!Z5</f>
        <v>45907</v>
      </c>
      <c r="AA5" s="129">
        <f>'Наполни своё лето| comiss'!AA5</f>
        <v>45909</v>
      </c>
      <c r="AB5" s="129">
        <f>'Наполни своё лето| comiss'!AB5</f>
        <v>45913</v>
      </c>
      <c r="AC5" s="129">
        <f>'Наполни своё лето| comiss'!AC5</f>
        <v>45926</v>
      </c>
      <c r="AD5" s="129">
        <f>'Наполни своё лето| comiss'!AD5</f>
        <v>45928</v>
      </c>
    </row>
    <row r="6" spans="1:30" s="12" customFormat="1" ht="25.5" customHeight="1" x14ac:dyDescent="0.2">
      <c r="A6" s="37"/>
      <c r="B6" s="129">
        <f>'Наполни своё лето| comiss'!B6</f>
        <v>45848</v>
      </c>
      <c r="C6" s="129">
        <f>'Наполни своё лето| comiss'!C6</f>
        <v>45850</v>
      </c>
      <c r="D6" s="129">
        <f>'Наполни своё лето| comiss'!D6</f>
        <v>45851</v>
      </c>
      <c r="E6" s="129">
        <f>'Наполни своё лето| comiss'!E6</f>
        <v>45853</v>
      </c>
      <c r="F6" s="129">
        <f>'Наполни своё лето| comiss'!F6</f>
        <v>45855</v>
      </c>
      <c r="G6" s="129">
        <f>'Наполни своё лето| comiss'!G6</f>
        <v>45857</v>
      </c>
      <c r="H6" s="129">
        <f>'Наполни своё лето| comiss'!H6</f>
        <v>45859</v>
      </c>
      <c r="I6" s="129">
        <f>'Наполни своё лето| comiss'!I6</f>
        <v>45861</v>
      </c>
      <c r="J6" s="129">
        <f>'Наполни своё лето| comiss'!J6</f>
        <v>45862</v>
      </c>
      <c r="K6" s="129">
        <f>'Наполни своё лето| comiss'!K6</f>
        <v>45864</v>
      </c>
      <c r="L6" s="129">
        <f>'Наполни своё лето| comiss'!L6</f>
        <v>45866</v>
      </c>
      <c r="M6" s="129">
        <f>'Наполни своё лето| comiss'!M6</f>
        <v>45869</v>
      </c>
      <c r="N6" s="129">
        <f>'Наполни своё лето| comiss'!N6</f>
        <v>45871</v>
      </c>
      <c r="O6" s="129">
        <f>'Наполни своё лето| comiss'!O6</f>
        <v>45876</v>
      </c>
      <c r="P6" s="129">
        <f>'Наполни своё лето| comiss'!P6</f>
        <v>45878</v>
      </c>
      <c r="Q6" s="129">
        <f>'Наполни своё лето| comiss'!Q6</f>
        <v>45881</v>
      </c>
      <c r="R6" s="129">
        <f>'Наполни своё лето| comiss'!R6</f>
        <v>45883</v>
      </c>
      <c r="S6" s="129">
        <f>'Наполни своё лето| comiss'!S6</f>
        <v>45885</v>
      </c>
      <c r="T6" s="129">
        <f>'Наполни своё лето| comiss'!T6</f>
        <v>45889</v>
      </c>
      <c r="U6" s="129">
        <f>'Наполни своё лето| comiss'!U6</f>
        <v>45890</v>
      </c>
      <c r="V6" s="129">
        <f>'Наполни своё лето| comiss'!V6</f>
        <v>45892</v>
      </c>
      <c r="W6" s="129">
        <f>'Наполни своё лето| comiss'!W6</f>
        <v>45900</v>
      </c>
      <c r="X6" s="129">
        <f>'Наполни своё лето| comiss'!X6</f>
        <v>45904</v>
      </c>
      <c r="Y6" s="129">
        <f>'Наполни своё лето| comiss'!Y6</f>
        <v>45906</v>
      </c>
      <c r="Z6" s="129">
        <f>'Наполни своё лето| comiss'!Z6</f>
        <v>45908</v>
      </c>
      <c r="AA6" s="129">
        <f>'Наполни своё лето| comiss'!AA6</f>
        <v>45912</v>
      </c>
      <c r="AB6" s="129">
        <f>'Наполни своё лето| comiss'!AB6</f>
        <v>45925</v>
      </c>
      <c r="AC6" s="129">
        <f>'Наполни своё лето| comiss'!AC6</f>
        <v>45927</v>
      </c>
      <c r="AD6" s="129">
        <f>'Наполни своё лето| comiss'!AD6</f>
        <v>45930</v>
      </c>
    </row>
    <row r="7" spans="1:30"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row>
    <row r="8" spans="1:30" ht="11.45" customHeight="1" x14ac:dyDescent="0.2">
      <c r="A8" s="3">
        <v>1</v>
      </c>
      <c r="B8" s="141">
        <f>'Наполни своё лето| comiss'!B8</f>
        <v>10260</v>
      </c>
      <c r="C8" s="141">
        <f>'Наполни своё лето| comiss'!C8</f>
        <v>6840</v>
      </c>
      <c r="D8" s="141">
        <f>'Наполни своё лето| comiss'!D8</f>
        <v>6840</v>
      </c>
      <c r="E8" s="141">
        <f>'Наполни своё лето| comiss'!E8</f>
        <v>6480</v>
      </c>
      <c r="F8" s="141">
        <f>'Наполни своё лето| comiss'!F8</f>
        <v>7200</v>
      </c>
      <c r="G8" s="141">
        <f>'Наполни своё лето| comiss'!G8</f>
        <v>7200</v>
      </c>
      <c r="H8" s="141">
        <f>'Наполни своё лето| comiss'!H8</f>
        <v>7200</v>
      </c>
      <c r="I8" s="141">
        <f>'Наполни своё лето| comiss'!I8</f>
        <v>7200</v>
      </c>
      <c r="J8" s="141">
        <f>'Наполни своё лето| comiss'!J8</f>
        <v>7200</v>
      </c>
      <c r="K8" s="141">
        <f>'Наполни своё лето| comiss'!K8</f>
        <v>8640</v>
      </c>
      <c r="L8" s="141">
        <f>'Наполни своё лето| comiss'!L8</f>
        <v>8460</v>
      </c>
      <c r="M8" s="141">
        <f>'Наполни своё лето| comiss'!M8</f>
        <v>6480</v>
      </c>
      <c r="N8" s="141">
        <f>'Наполни своё лето| comiss'!N8</f>
        <v>7200</v>
      </c>
      <c r="O8" s="141">
        <f>'Наполни своё лето| comiss'!O8</f>
        <v>7200</v>
      </c>
      <c r="P8" s="141">
        <f>'Наполни своё лето| comiss'!P8</f>
        <v>7200</v>
      </c>
      <c r="Q8" s="141">
        <f>'Наполни своё лето| comiss'!Q8</f>
        <v>7200</v>
      </c>
      <c r="R8" s="141">
        <f>'Наполни своё лето| comiss'!R8</f>
        <v>7200</v>
      </c>
      <c r="S8" s="141">
        <f>'Наполни своё лето| comiss'!S8</f>
        <v>7200</v>
      </c>
      <c r="T8" s="141">
        <f>'Наполни своё лето| comiss'!T8</f>
        <v>7200</v>
      </c>
      <c r="U8" s="141">
        <f>'Наполни своё лето| comiss'!U8</f>
        <v>7200</v>
      </c>
      <c r="V8" s="141">
        <f>'Наполни своё лето| comiss'!V8</f>
        <v>7200</v>
      </c>
      <c r="W8" s="141">
        <f>'Наполни своё лето| comiss'!W8</f>
        <v>6300</v>
      </c>
      <c r="X8" s="141">
        <f>'Наполни своё лето| comiss'!X8</f>
        <v>6300</v>
      </c>
      <c r="Y8" s="141">
        <f>'Наполни своё лето| comiss'!Y8</f>
        <v>7200</v>
      </c>
      <c r="Z8" s="141">
        <f>'Наполни своё лето| comiss'!Z8</f>
        <v>6300</v>
      </c>
      <c r="AA8" s="141">
        <f>'Наполни своё лето| comiss'!AA8</f>
        <v>6300</v>
      </c>
      <c r="AB8" s="141">
        <f>'Наполни своё лето| comiss'!AB8</f>
        <v>8100</v>
      </c>
      <c r="AC8" s="141">
        <f>'Наполни своё лето| comiss'!AC8</f>
        <v>6300</v>
      </c>
      <c r="AD8" s="141">
        <f>'Наполни своё лето| comiss'!AD8</f>
        <v>6300</v>
      </c>
    </row>
    <row r="9" spans="1:30" ht="11.45" customHeight="1" x14ac:dyDescent="0.2">
      <c r="A9" s="3">
        <v>2</v>
      </c>
      <c r="B9" s="141">
        <f>'Наполни своё лето| comiss'!B9</f>
        <v>11520</v>
      </c>
      <c r="C9" s="141">
        <f>'Наполни своё лето| comiss'!C9</f>
        <v>8100</v>
      </c>
      <c r="D9" s="141">
        <f>'Наполни своё лето| comiss'!D9</f>
        <v>8100</v>
      </c>
      <c r="E9" s="141">
        <f>'Наполни своё лето| comiss'!E9</f>
        <v>7740</v>
      </c>
      <c r="F9" s="141">
        <f>'Наполни своё лето| comiss'!F9</f>
        <v>8460</v>
      </c>
      <c r="G9" s="141">
        <f>'Наполни своё лето| comiss'!G9</f>
        <v>8460</v>
      </c>
      <c r="H9" s="141">
        <f>'Наполни своё лето| comiss'!H9</f>
        <v>8460</v>
      </c>
      <c r="I9" s="141">
        <f>'Наполни своё лето| comiss'!I9</f>
        <v>8460</v>
      </c>
      <c r="J9" s="141">
        <f>'Наполни своё лето| comiss'!J9</f>
        <v>8460</v>
      </c>
      <c r="K9" s="141">
        <f>'Наполни своё лето| comiss'!K9</f>
        <v>9900</v>
      </c>
      <c r="L9" s="141">
        <f>'Наполни своё лето| comiss'!L9</f>
        <v>9720</v>
      </c>
      <c r="M9" s="141">
        <f>'Наполни своё лето| comiss'!M9</f>
        <v>7740</v>
      </c>
      <c r="N9" s="141">
        <f>'Наполни своё лето| comiss'!N9</f>
        <v>8460</v>
      </c>
      <c r="O9" s="141">
        <f>'Наполни своё лето| comiss'!O9</f>
        <v>8460</v>
      </c>
      <c r="P9" s="141">
        <f>'Наполни своё лето| comiss'!P9</f>
        <v>8460</v>
      </c>
      <c r="Q9" s="141">
        <f>'Наполни своё лето| comiss'!Q9</f>
        <v>8460</v>
      </c>
      <c r="R9" s="141">
        <f>'Наполни своё лето| comiss'!R9</f>
        <v>8460</v>
      </c>
      <c r="S9" s="141">
        <f>'Наполни своё лето| comiss'!S9</f>
        <v>8460</v>
      </c>
      <c r="T9" s="141">
        <f>'Наполни своё лето| comiss'!T9</f>
        <v>8460</v>
      </c>
      <c r="U9" s="141">
        <f>'Наполни своё лето| comiss'!U9</f>
        <v>8460</v>
      </c>
      <c r="V9" s="141">
        <f>'Наполни своё лето| comiss'!V9</f>
        <v>8460</v>
      </c>
      <c r="W9" s="141">
        <f>'Наполни своё лето| comiss'!W9</f>
        <v>7560</v>
      </c>
      <c r="X9" s="141">
        <f>'Наполни своё лето| comiss'!X9</f>
        <v>7560</v>
      </c>
      <c r="Y9" s="141">
        <f>'Наполни своё лето| comiss'!Y9</f>
        <v>8460</v>
      </c>
      <c r="Z9" s="141">
        <f>'Наполни своё лето| comiss'!Z9</f>
        <v>7560</v>
      </c>
      <c r="AA9" s="141">
        <f>'Наполни своё лето| comiss'!AA9</f>
        <v>7560</v>
      </c>
      <c r="AB9" s="141">
        <f>'Наполни своё лето| comiss'!AB9</f>
        <v>9360</v>
      </c>
      <c r="AC9" s="141">
        <f>'Наполни своё лето| comiss'!AC9</f>
        <v>7560</v>
      </c>
      <c r="AD9" s="141">
        <f>'Наполни своё лето| comiss'!AD9</f>
        <v>7560</v>
      </c>
    </row>
    <row r="10" spans="1:30"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row>
    <row r="11" spans="1:30" ht="11.45" customHeight="1" x14ac:dyDescent="0.2">
      <c r="A11" s="3">
        <v>1</v>
      </c>
      <c r="B11" s="141">
        <f>'Наполни своё лето| comiss'!B11</f>
        <v>11610</v>
      </c>
      <c r="C11" s="141">
        <f>'Наполни своё лето| comiss'!C11</f>
        <v>8190</v>
      </c>
      <c r="D11" s="141">
        <f>'Наполни своё лето| comiss'!D11</f>
        <v>8190</v>
      </c>
      <c r="E11" s="141">
        <f>'Наполни своё лето| comiss'!E11</f>
        <v>7830</v>
      </c>
      <c r="F11" s="141">
        <f>'Наполни своё лето| comiss'!F11</f>
        <v>8550</v>
      </c>
      <c r="G11" s="141">
        <f>'Наполни своё лето| comiss'!G11</f>
        <v>8550</v>
      </c>
      <c r="H11" s="141">
        <f>'Наполни своё лето| comiss'!H11</f>
        <v>8550</v>
      </c>
      <c r="I11" s="141">
        <f>'Наполни своё лето| comiss'!I11</f>
        <v>8550</v>
      </c>
      <c r="J11" s="141">
        <f>'Наполни своё лето| comiss'!J11</f>
        <v>8550</v>
      </c>
      <c r="K11" s="141">
        <f>'Наполни своё лето| comiss'!K11</f>
        <v>9990</v>
      </c>
      <c r="L11" s="141">
        <f>'Наполни своё лето| comiss'!L11</f>
        <v>9810</v>
      </c>
      <c r="M11" s="141">
        <f>'Наполни своё лето| comiss'!M11</f>
        <v>7830</v>
      </c>
      <c r="N11" s="141">
        <f>'Наполни своё лето| comiss'!N11</f>
        <v>8550</v>
      </c>
      <c r="O11" s="141">
        <f>'Наполни своё лето| comiss'!O11</f>
        <v>8550</v>
      </c>
      <c r="P11" s="141">
        <f>'Наполни своё лето| comiss'!P11</f>
        <v>8550</v>
      </c>
      <c r="Q11" s="141">
        <f>'Наполни своё лето| comiss'!Q11</f>
        <v>8550</v>
      </c>
      <c r="R11" s="141">
        <f>'Наполни своё лето| comiss'!R11</f>
        <v>8550</v>
      </c>
      <c r="S11" s="141">
        <f>'Наполни своё лето| comiss'!S11</f>
        <v>8550</v>
      </c>
      <c r="T11" s="141">
        <f>'Наполни своё лето| comiss'!T11</f>
        <v>8550</v>
      </c>
      <c r="U11" s="141">
        <f>'Наполни своё лето| comiss'!U11</f>
        <v>8550</v>
      </c>
      <c r="V11" s="141">
        <f>'Наполни своё лето| comiss'!V11</f>
        <v>8550</v>
      </c>
      <c r="W11" s="141">
        <f>'Наполни своё лето| comiss'!W11</f>
        <v>7650</v>
      </c>
      <c r="X11" s="141">
        <f>'Наполни своё лето| comiss'!X11</f>
        <v>7650</v>
      </c>
      <c r="Y11" s="141">
        <f>'Наполни своё лето| comiss'!Y11</f>
        <v>8550</v>
      </c>
      <c r="Z11" s="141">
        <f>'Наполни своё лето| comiss'!Z11</f>
        <v>7650</v>
      </c>
      <c r="AA11" s="141">
        <f>'Наполни своё лето| comiss'!AA11</f>
        <v>7650</v>
      </c>
      <c r="AB11" s="141">
        <f>'Наполни своё лето| comiss'!AB11</f>
        <v>9450</v>
      </c>
      <c r="AC11" s="141">
        <f>'Наполни своё лето| comiss'!AC11</f>
        <v>7650</v>
      </c>
      <c r="AD11" s="141">
        <f>'Наполни своё лето| comiss'!AD11</f>
        <v>7650</v>
      </c>
    </row>
    <row r="12" spans="1:30" ht="11.45" customHeight="1" x14ac:dyDescent="0.2">
      <c r="A12" s="3">
        <v>2</v>
      </c>
      <c r="B12" s="141">
        <f>'Наполни своё лето| comiss'!B12</f>
        <v>12870</v>
      </c>
      <c r="C12" s="141">
        <f>'Наполни своё лето| comiss'!C12</f>
        <v>9450</v>
      </c>
      <c r="D12" s="141">
        <f>'Наполни своё лето| comiss'!D12</f>
        <v>9450</v>
      </c>
      <c r="E12" s="141">
        <f>'Наполни своё лето| comiss'!E12</f>
        <v>9090</v>
      </c>
      <c r="F12" s="141">
        <f>'Наполни своё лето| comiss'!F12</f>
        <v>9810</v>
      </c>
      <c r="G12" s="141">
        <f>'Наполни своё лето| comiss'!G12</f>
        <v>9810</v>
      </c>
      <c r="H12" s="141">
        <f>'Наполни своё лето| comiss'!H12</f>
        <v>9810</v>
      </c>
      <c r="I12" s="141">
        <f>'Наполни своё лето| comiss'!I12</f>
        <v>9810</v>
      </c>
      <c r="J12" s="141">
        <f>'Наполни своё лето| comiss'!J12</f>
        <v>9810</v>
      </c>
      <c r="K12" s="141">
        <f>'Наполни своё лето| comiss'!K12</f>
        <v>11250</v>
      </c>
      <c r="L12" s="141">
        <f>'Наполни своё лето| comiss'!L12</f>
        <v>11070</v>
      </c>
      <c r="M12" s="141">
        <f>'Наполни своё лето| comiss'!M12</f>
        <v>9090</v>
      </c>
      <c r="N12" s="141">
        <f>'Наполни своё лето| comiss'!N12</f>
        <v>9810</v>
      </c>
      <c r="O12" s="141">
        <f>'Наполни своё лето| comiss'!O12</f>
        <v>9810</v>
      </c>
      <c r="P12" s="141">
        <f>'Наполни своё лето| comiss'!P12</f>
        <v>9810</v>
      </c>
      <c r="Q12" s="141">
        <f>'Наполни своё лето| comiss'!Q12</f>
        <v>9810</v>
      </c>
      <c r="R12" s="141">
        <f>'Наполни своё лето| comiss'!R12</f>
        <v>9810</v>
      </c>
      <c r="S12" s="141">
        <f>'Наполни своё лето| comiss'!S12</f>
        <v>9810</v>
      </c>
      <c r="T12" s="141">
        <f>'Наполни своё лето| comiss'!T12</f>
        <v>9810</v>
      </c>
      <c r="U12" s="141">
        <f>'Наполни своё лето| comiss'!U12</f>
        <v>9810</v>
      </c>
      <c r="V12" s="141">
        <f>'Наполни своё лето| comiss'!V12</f>
        <v>9810</v>
      </c>
      <c r="W12" s="141">
        <f>'Наполни своё лето| comiss'!W12</f>
        <v>8910</v>
      </c>
      <c r="X12" s="141">
        <f>'Наполни своё лето| comiss'!X12</f>
        <v>8910</v>
      </c>
      <c r="Y12" s="141">
        <f>'Наполни своё лето| comiss'!Y12</f>
        <v>9810</v>
      </c>
      <c r="Z12" s="141">
        <f>'Наполни своё лето| comiss'!Z12</f>
        <v>8910</v>
      </c>
      <c r="AA12" s="141">
        <f>'Наполни своё лето| comiss'!AA12</f>
        <v>8910</v>
      </c>
      <c r="AB12" s="141">
        <f>'Наполни своё лето| comiss'!AB12</f>
        <v>10710</v>
      </c>
      <c r="AC12" s="141">
        <f>'Наполни своё лето| comiss'!AC12</f>
        <v>8910</v>
      </c>
      <c r="AD12" s="141">
        <f>'Наполни своё лето| comiss'!AD12</f>
        <v>8910</v>
      </c>
    </row>
    <row r="13" spans="1:30"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ht="11.45" customHeight="1" x14ac:dyDescent="0.2">
      <c r="A14" s="3">
        <v>1</v>
      </c>
      <c r="B14" s="141">
        <f>'Наполни своё лето| comiss'!B14</f>
        <v>13410</v>
      </c>
      <c r="C14" s="141">
        <f>'Наполни своё лето| comiss'!C14</f>
        <v>9990</v>
      </c>
      <c r="D14" s="141">
        <f>'Наполни своё лето| comiss'!D14</f>
        <v>9990</v>
      </c>
      <c r="E14" s="141">
        <f>'Наполни своё лето| comiss'!E14</f>
        <v>9630</v>
      </c>
      <c r="F14" s="141">
        <f>'Наполни своё лето| comiss'!F14</f>
        <v>10350</v>
      </c>
      <c r="G14" s="141">
        <f>'Наполни своё лето| comiss'!G14</f>
        <v>10350</v>
      </c>
      <c r="H14" s="141">
        <f>'Наполни своё лето| comiss'!H14</f>
        <v>10350</v>
      </c>
      <c r="I14" s="141">
        <f>'Наполни своё лето| comiss'!I14</f>
        <v>10350</v>
      </c>
      <c r="J14" s="141">
        <f>'Наполни своё лето| comiss'!J14</f>
        <v>10350</v>
      </c>
      <c r="K14" s="141">
        <f>'Наполни своё лето| comiss'!K14</f>
        <v>11790</v>
      </c>
      <c r="L14" s="141">
        <f>'Наполни своё лето| comiss'!L14</f>
        <v>11610</v>
      </c>
      <c r="M14" s="141">
        <f>'Наполни своё лето| comiss'!M14</f>
        <v>9630</v>
      </c>
      <c r="N14" s="141">
        <f>'Наполни своё лето| comiss'!N14</f>
        <v>10350</v>
      </c>
      <c r="O14" s="141">
        <f>'Наполни своё лето| comiss'!O14</f>
        <v>10350</v>
      </c>
      <c r="P14" s="141">
        <f>'Наполни своё лето| comiss'!P14</f>
        <v>10350</v>
      </c>
      <c r="Q14" s="141">
        <f>'Наполни своё лето| comiss'!Q14</f>
        <v>10350</v>
      </c>
      <c r="R14" s="141">
        <f>'Наполни своё лето| comiss'!R14</f>
        <v>10350</v>
      </c>
      <c r="S14" s="141">
        <f>'Наполни своё лето| comiss'!S14</f>
        <v>10350</v>
      </c>
      <c r="T14" s="141">
        <f>'Наполни своё лето| comiss'!T14</f>
        <v>10350</v>
      </c>
      <c r="U14" s="141">
        <f>'Наполни своё лето| comiss'!U14</f>
        <v>10350</v>
      </c>
      <c r="V14" s="141">
        <f>'Наполни своё лето| comiss'!V14</f>
        <v>10350</v>
      </c>
      <c r="W14" s="141">
        <f>'Наполни своё лето| comiss'!W14</f>
        <v>9450</v>
      </c>
      <c r="X14" s="141">
        <f>'Наполни своё лето| comiss'!X14</f>
        <v>9450</v>
      </c>
      <c r="Y14" s="141">
        <f>'Наполни своё лето| comiss'!Y14</f>
        <v>10350</v>
      </c>
      <c r="Z14" s="141">
        <f>'Наполни своё лето| comiss'!Z14</f>
        <v>9450</v>
      </c>
      <c r="AA14" s="141">
        <f>'Наполни своё лето| comiss'!AA14</f>
        <v>9450</v>
      </c>
      <c r="AB14" s="141">
        <f>'Наполни своё лето| comiss'!AB14</f>
        <v>11250</v>
      </c>
      <c r="AC14" s="141">
        <f>'Наполни своё лето| comiss'!AC14</f>
        <v>9450</v>
      </c>
      <c r="AD14" s="141">
        <f>'Наполни своё лето| comiss'!AD14</f>
        <v>9450</v>
      </c>
    </row>
    <row r="15" spans="1:30" ht="11.45" customHeight="1" x14ac:dyDescent="0.2">
      <c r="A15" s="3">
        <v>2</v>
      </c>
      <c r="B15" s="141">
        <f>'Наполни своё лето| comiss'!B15</f>
        <v>14670</v>
      </c>
      <c r="C15" s="141">
        <f>'Наполни своё лето| comiss'!C15</f>
        <v>11250</v>
      </c>
      <c r="D15" s="141">
        <f>'Наполни своё лето| comiss'!D15</f>
        <v>11250</v>
      </c>
      <c r="E15" s="141">
        <f>'Наполни своё лето| comiss'!E15</f>
        <v>10890</v>
      </c>
      <c r="F15" s="141">
        <f>'Наполни своё лето| comiss'!F15</f>
        <v>11610</v>
      </c>
      <c r="G15" s="141">
        <f>'Наполни своё лето| comiss'!G15</f>
        <v>11610</v>
      </c>
      <c r="H15" s="141">
        <f>'Наполни своё лето| comiss'!H15</f>
        <v>11610</v>
      </c>
      <c r="I15" s="141">
        <f>'Наполни своё лето| comiss'!I15</f>
        <v>11610</v>
      </c>
      <c r="J15" s="141">
        <f>'Наполни своё лето| comiss'!J15</f>
        <v>11610</v>
      </c>
      <c r="K15" s="141">
        <f>'Наполни своё лето| comiss'!K15</f>
        <v>13050</v>
      </c>
      <c r="L15" s="141">
        <f>'Наполни своё лето| comiss'!L15</f>
        <v>12870</v>
      </c>
      <c r="M15" s="141">
        <f>'Наполни своё лето| comiss'!M15</f>
        <v>10890</v>
      </c>
      <c r="N15" s="141">
        <f>'Наполни своё лето| comiss'!N15</f>
        <v>11610</v>
      </c>
      <c r="O15" s="141">
        <f>'Наполни своё лето| comiss'!O15</f>
        <v>11610</v>
      </c>
      <c r="P15" s="141">
        <f>'Наполни своё лето| comiss'!P15</f>
        <v>11610</v>
      </c>
      <c r="Q15" s="141">
        <f>'Наполни своё лето| comiss'!Q15</f>
        <v>11610</v>
      </c>
      <c r="R15" s="141">
        <f>'Наполни своё лето| comiss'!R15</f>
        <v>11610</v>
      </c>
      <c r="S15" s="141">
        <f>'Наполни своё лето| comiss'!S15</f>
        <v>11610</v>
      </c>
      <c r="T15" s="141">
        <f>'Наполни своё лето| comiss'!T15</f>
        <v>11610</v>
      </c>
      <c r="U15" s="141">
        <f>'Наполни своё лето| comiss'!U15</f>
        <v>11610</v>
      </c>
      <c r="V15" s="141">
        <f>'Наполни своё лето| comiss'!V15</f>
        <v>11610</v>
      </c>
      <c r="W15" s="141">
        <f>'Наполни своё лето| comiss'!W15</f>
        <v>10710</v>
      </c>
      <c r="X15" s="141">
        <f>'Наполни своё лето| comiss'!X15</f>
        <v>10710</v>
      </c>
      <c r="Y15" s="141">
        <f>'Наполни своё лето| comiss'!Y15</f>
        <v>11610</v>
      </c>
      <c r="Z15" s="141">
        <f>'Наполни своё лето| comiss'!Z15</f>
        <v>10710</v>
      </c>
      <c r="AA15" s="141">
        <f>'Наполни своё лето| comiss'!AA15</f>
        <v>10710</v>
      </c>
      <c r="AB15" s="141">
        <f>'Наполни своё лето| comiss'!AB15</f>
        <v>12510</v>
      </c>
      <c r="AC15" s="141">
        <f>'Наполни своё лето| comiss'!AC15</f>
        <v>10710</v>
      </c>
      <c r="AD15" s="141">
        <f>'Наполни своё лето| comiss'!AD15</f>
        <v>10710</v>
      </c>
    </row>
    <row r="16" spans="1:30"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row>
    <row r="17" spans="1:30" ht="11.45" customHeight="1" x14ac:dyDescent="0.2">
      <c r="A17" s="3">
        <v>1</v>
      </c>
      <c r="B17" s="141">
        <f>'Наполни своё лето| comiss'!B17</f>
        <v>14310</v>
      </c>
      <c r="C17" s="141">
        <f>'Наполни своё лето| comiss'!C17</f>
        <v>10890</v>
      </c>
      <c r="D17" s="141">
        <f>'Наполни своё лето| comiss'!D17</f>
        <v>10890</v>
      </c>
      <c r="E17" s="141">
        <f>'Наполни своё лето| comiss'!E17</f>
        <v>10530</v>
      </c>
      <c r="F17" s="141">
        <f>'Наполни своё лето| comiss'!F17</f>
        <v>11250</v>
      </c>
      <c r="G17" s="141">
        <f>'Наполни своё лето| comiss'!G17</f>
        <v>11250</v>
      </c>
      <c r="H17" s="141">
        <f>'Наполни своё лето| comiss'!H17</f>
        <v>11250</v>
      </c>
      <c r="I17" s="141">
        <f>'Наполни своё лето| comiss'!I17</f>
        <v>11250</v>
      </c>
      <c r="J17" s="141">
        <f>'Наполни своё лето| comiss'!J17</f>
        <v>11250</v>
      </c>
      <c r="K17" s="141">
        <f>'Наполни своё лето| comiss'!K17</f>
        <v>12690</v>
      </c>
      <c r="L17" s="141">
        <f>'Наполни своё лето| comiss'!L17</f>
        <v>12510</v>
      </c>
      <c r="M17" s="141">
        <f>'Наполни своё лето| comiss'!M17</f>
        <v>10530</v>
      </c>
      <c r="N17" s="141">
        <f>'Наполни своё лето| comiss'!N17</f>
        <v>11250</v>
      </c>
      <c r="O17" s="141">
        <f>'Наполни своё лето| comiss'!O17</f>
        <v>11250</v>
      </c>
      <c r="P17" s="141">
        <f>'Наполни своё лето| comiss'!P17</f>
        <v>11250</v>
      </c>
      <c r="Q17" s="141">
        <f>'Наполни своё лето| comiss'!Q17</f>
        <v>11250</v>
      </c>
      <c r="R17" s="141">
        <f>'Наполни своё лето| comiss'!R17</f>
        <v>11250</v>
      </c>
      <c r="S17" s="141">
        <f>'Наполни своё лето| comiss'!S17</f>
        <v>11250</v>
      </c>
      <c r="T17" s="141">
        <f>'Наполни своё лето| comiss'!T17</f>
        <v>11250</v>
      </c>
      <c r="U17" s="141">
        <f>'Наполни своё лето| comiss'!U17</f>
        <v>11250</v>
      </c>
      <c r="V17" s="141">
        <f>'Наполни своё лето| comiss'!V17</f>
        <v>11250</v>
      </c>
      <c r="W17" s="141">
        <f>'Наполни своё лето| comiss'!W17</f>
        <v>10350</v>
      </c>
      <c r="X17" s="141">
        <f>'Наполни своё лето| comiss'!X17</f>
        <v>10350</v>
      </c>
      <c r="Y17" s="141">
        <f>'Наполни своё лето| comiss'!Y17</f>
        <v>11250</v>
      </c>
      <c r="Z17" s="141">
        <f>'Наполни своё лето| comiss'!Z17</f>
        <v>10350</v>
      </c>
      <c r="AA17" s="141">
        <f>'Наполни своё лето| comiss'!AA17</f>
        <v>10350</v>
      </c>
      <c r="AB17" s="141">
        <f>'Наполни своё лето| comiss'!AB17</f>
        <v>12150</v>
      </c>
      <c r="AC17" s="141">
        <f>'Наполни своё лето| comiss'!AC17</f>
        <v>10350</v>
      </c>
      <c r="AD17" s="141">
        <f>'Наполни своё лето| comiss'!AD17</f>
        <v>10350</v>
      </c>
    </row>
    <row r="18" spans="1:30" ht="11.45" customHeight="1" x14ac:dyDescent="0.2">
      <c r="A18" s="3">
        <v>2</v>
      </c>
      <c r="B18" s="141">
        <f>'Наполни своё лето| comiss'!B18</f>
        <v>15570</v>
      </c>
      <c r="C18" s="141">
        <f>'Наполни своё лето| comiss'!C18</f>
        <v>12150</v>
      </c>
      <c r="D18" s="141">
        <f>'Наполни своё лето| comiss'!D18</f>
        <v>12150</v>
      </c>
      <c r="E18" s="141">
        <f>'Наполни своё лето| comiss'!E18</f>
        <v>11790</v>
      </c>
      <c r="F18" s="141">
        <f>'Наполни своё лето| comiss'!F18</f>
        <v>12510</v>
      </c>
      <c r="G18" s="141">
        <f>'Наполни своё лето| comiss'!G18</f>
        <v>12510</v>
      </c>
      <c r="H18" s="141">
        <f>'Наполни своё лето| comiss'!H18</f>
        <v>12510</v>
      </c>
      <c r="I18" s="141">
        <f>'Наполни своё лето| comiss'!I18</f>
        <v>12510</v>
      </c>
      <c r="J18" s="141">
        <f>'Наполни своё лето| comiss'!J18</f>
        <v>12510</v>
      </c>
      <c r="K18" s="141">
        <f>'Наполни своё лето| comiss'!K18</f>
        <v>13950</v>
      </c>
      <c r="L18" s="141">
        <f>'Наполни своё лето| comiss'!L18</f>
        <v>13770</v>
      </c>
      <c r="M18" s="141">
        <f>'Наполни своё лето| comiss'!M18</f>
        <v>11790</v>
      </c>
      <c r="N18" s="141">
        <f>'Наполни своё лето| comiss'!N18</f>
        <v>12510</v>
      </c>
      <c r="O18" s="141">
        <f>'Наполни своё лето| comiss'!O18</f>
        <v>12510</v>
      </c>
      <c r="P18" s="141">
        <f>'Наполни своё лето| comiss'!P18</f>
        <v>12510</v>
      </c>
      <c r="Q18" s="141">
        <f>'Наполни своё лето| comiss'!Q18</f>
        <v>12510</v>
      </c>
      <c r="R18" s="141">
        <f>'Наполни своё лето| comiss'!R18</f>
        <v>12510</v>
      </c>
      <c r="S18" s="141">
        <f>'Наполни своё лето| comiss'!S18</f>
        <v>12510</v>
      </c>
      <c r="T18" s="141">
        <f>'Наполни своё лето| comiss'!T18</f>
        <v>12510</v>
      </c>
      <c r="U18" s="141">
        <f>'Наполни своё лето| comiss'!U18</f>
        <v>12510</v>
      </c>
      <c r="V18" s="141">
        <f>'Наполни своё лето| comiss'!V18</f>
        <v>12510</v>
      </c>
      <c r="W18" s="141">
        <f>'Наполни своё лето| comiss'!W18</f>
        <v>11610</v>
      </c>
      <c r="X18" s="141">
        <f>'Наполни своё лето| comiss'!X18</f>
        <v>11610</v>
      </c>
      <c r="Y18" s="141">
        <f>'Наполни своё лето| comiss'!Y18</f>
        <v>12510</v>
      </c>
      <c r="Z18" s="141">
        <f>'Наполни своё лето| comiss'!Z18</f>
        <v>11610</v>
      </c>
      <c r="AA18" s="141">
        <f>'Наполни своё лето| comiss'!AA18</f>
        <v>11610</v>
      </c>
      <c r="AB18" s="141">
        <f>'Наполни своё лето| comiss'!AB18</f>
        <v>13410</v>
      </c>
      <c r="AC18" s="141">
        <f>'Наполни своё лето| comiss'!AC18</f>
        <v>11610</v>
      </c>
      <c r="AD18" s="141">
        <f>'Наполни своё лето| comiss'!AD18</f>
        <v>11610</v>
      </c>
    </row>
    <row r="19" spans="1:30"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row>
    <row r="20" spans="1:30" s="118" customFormat="1" ht="11.45" customHeight="1" x14ac:dyDescent="0.2">
      <c r="A20" s="121">
        <v>1</v>
      </c>
      <c r="B20" s="141">
        <f>'Наполни своё лето| comiss'!B20</f>
        <v>16650</v>
      </c>
      <c r="C20" s="141">
        <f>'Наполни своё лето| comiss'!C20</f>
        <v>12240</v>
      </c>
      <c r="D20" s="141">
        <f>'Наполни своё лето| comiss'!D20</f>
        <v>12240</v>
      </c>
      <c r="E20" s="141">
        <f>'Наполни своё лето| comiss'!E20</f>
        <v>11880</v>
      </c>
      <c r="F20" s="141">
        <f>'Наполни своё лето| comiss'!F20</f>
        <v>12600</v>
      </c>
      <c r="G20" s="141">
        <f>'Наполни своё лето| comiss'!G20</f>
        <v>12600</v>
      </c>
      <c r="H20" s="141">
        <f>'Наполни своё лето| comiss'!H20</f>
        <v>12600</v>
      </c>
      <c r="I20" s="141">
        <f>'Наполни своё лето| comiss'!I20</f>
        <v>12600</v>
      </c>
      <c r="J20" s="141">
        <f>'Наполни своё лето| comiss'!J20</f>
        <v>12600</v>
      </c>
      <c r="K20" s="141">
        <f>'Наполни своё лето| comiss'!K20</f>
        <v>14040</v>
      </c>
      <c r="L20" s="141">
        <f>'Наполни своё лето| comiss'!L20</f>
        <v>13860</v>
      </c>
      <c r="M20" s="141">
        <f>'Наполни своё лето| comiss'!M20</f>
        <v>11880</v>
      </c>
      <c r="N20" s="141">
        <f>'Наполни своё лето| comiss'!N20</f>
        <v>12600</v>
      </c>
      <c r="O20" s="141">
        <f>'Наполни своё лето| comiss'!O20</f>
        <v>12600</v>
      </c>
      <c r="P20" s="141">
        <f>'Наполни своё лето| comiss'!P20</f>
        <v>12600</v>
      </c>
      <c r="Q20" s="141">
        <f>'Наполни своё лето| comiss'!Q20</f>
        <v>12600</v>
      </c>
      <c r="R20" s="141">
        <f>'Наполни своё лето| comiss'!R20</f>
        <v>12600</v>
      </c>
      <c r="S20" s="141">
        <f>'Наполни своё лето| comiss'!S20</f>
        <v>12600</v>
      </c>
      <c r="T20" s="141">
        <f>'Наполни своё лето| comiss'!T20</f>
        <v>12600</v>
      </c>
      <c r="U20" s="141">
        <f>'Наполни своё лето| comiss'!U20</f>
        <v>12600</v>
      </c>
      <c r="V20" s="141">
        <f>'Наполни своё лето| comiss'!V20</f>
        <v>12600</v>
      </c>
      <c r="W20" s="141">
        <f>'Наполни своё лето| comiss'!W20</f>
        <v>11700</v>
      </c>
      <c r="X20" s="141">
        <f>'Наполни своё лето| comiss'!X20</f>
        <v>11700</v>
      </c>
      <c r="Y20" s="141">
        <f>'Наполни своё лето| comiss'!Y20</f>
        <v>12600</v>
      </c>
      <c r="Z20" s="141">
        <f>'Наполни своё лето| comiss'!Z20</f>
        <v>11700</v>
      </c>
      <c r="AA20" s="141">
        <f>'Наполни своё лето| comiss'!AA20</f>
        <v>11700</v>
      </c>
      <c r="AB20" s="141">
        <f>'Наполни своё лето| comiss'!AB20</f>
        <v>13500</v>
      </c>
      <c r="AC20" s="141">
        <f>'Наполни своё лето| comiss'!AC20</f>
        <v>11700</v>
      </c>
      <c r="AD20" s="141">
        <f>'Наполни своё лето| comiss'!AD20</f>
        <v>11700</v>
      </c>
    </row>
    <row r="21" spans="1:30" s="118" customFormat="1" ht="11.45" customHeight="1" x14ac:dyDescent="0.2">
      <c r="A21" s="121">
        <v>2</v>
      </c>
      <c r="B21" s="141">
        <f>'Наполни своё лето| comiss'!B21</f>
        <v>17910</v>
      </c>
      <c r="C21" s="141">
        <f>'Наполни своё лето| comiss'!C21</f>
        <v>13500</v>
      </c>
      <c r="D21" s="141">
        <f>'Наполни своё лето| comiss'!D21</f>
        <v>13500</v>
      </c>
      <c r="E21" s="141">
        <f>'Наполни своё лето| comiss'!E21</f>
        <v>13140</v>
      </c>
      <c r="F21" s="141">
        <f>'Наполни своё лето| comiss'!F21</f>
        <v>13860</v>
      </c>
      <c r="G21" s="141">
        <f>'Наполни своё лето| comiss'!G21</f>
        <v>13860</v>
      </c>
      <c r="H21" s="141">
        <f>'Наполни своё лето| comiss'!H21</f>
        <v>13860</v>
      </c>
      <c r="I21" s="141">
        <f>'Наполни своё лето| comiss'!I21</f>
        <v>13860</v>
      </c>
      <c r="J21" s="141">
        <f>'Наполни своё лето| comiss'!J21</f>
        <v>13860</v>
      </c>
      <c r="K21" s="141">
        <f>'Наполни своё лето| comiss'!K21</f>
        <v>15300</v>
      </c>
      <c r="L21" s="141">
        <f>'Наполни своё лето| comiss'!L21</f>
        <v>15120</v>
      </c>
      <c r="M21" s="141">
        <f>'Наполни своё лето| comiss'!M21</f>
        <v>13140</v>
      </c>
      <c r="N21" s="141">
        <f>'Наполни своё лето| comiss'!N21</f>
        <v>13860</v>
      </c>
      <c r="O21" s="141">
        <f>'Наполни своё лето| comiss'!O21</f>
        <v>13860</v>
      </c>
      <c r="P21" s="141">
        <f>'Наполни своё лето| comiss'!P21</f>
        <v>13860</v>
      </c>
      <c r="Q21" s="141">
        <f>'Наполни своё лето| comiss'!Q21</f>
        <v>13860</v>
      </c>
      <c r="R21" s="141">
        <f>'Наполни своё лето| comiss'!R21</f>
        <v>13860</v>
      </c>
      <c r="S21" s="141">
        <f>'Наполни своё лето| comiss'!S21</f>
        <v>13860</v>
      </c>
      <c r="T21" s="141">
        <f>'Наполни своё лето| comiss'!T21</f>
        <v>13860</v>
      </c>
      <c r="U21" s="141">
        <f>'Наполни своё лето| comiss'!U21</f>
        <v>13860</v>
      </c>
      <c r="V21" s="141">
        <f>'Наполни своё лето| comiss'!V21</f>
        <v>13860</v>
      </c>
      <c r="W21" s="141">
        <f>'Наполни своё лето| comiss'!W21</f>
        <v>12960</v>
      </c>
      <c r="X21" s="141">
        <f>'Наполни своё лето| comiss'!X21</f>
        <v>12960</v>
      </c>
      <c r="Y21" s="141">
        <f>'Наполни своё лето| comiss'!Y21</f>
        <v>13860</v>
      </c>
      <c r="Z21" s="141">
        <f>'Наполни своё лето| comiss'!Z21</f>
        <v>12960</v>
      </c>
      <c r="AA21" s="141">
        <f>'Наполни своё лето| comiss'!AA21</f>
        <v>12960</v>
      </c>
      <c r="AB21" s="141">
        <f>'Наполни своё лето| comiss'!AB21</f>
        <v>14760</v>
      </c>
      <c r="AC21" s="141">
        <f>'Наполни своё лето| comiss'!AC21</f>
        <v>12960</v>
      </c>
      <c r="AD21" s="141">
        <f>'Наполни своё лето| comiss'!AD21</f>
        <v>12960</v>
      </c>
    </row>
    <row r="22" spans="1:30"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row>
    <row r="23" spans="1:30" ht="24.6" customHeight="1" x14ac:dyDescent="0.2">
      <c r="A23" s="8" t="s">
        <v>0</v>
      </c>
      <c r="B23" s="129">
        <f t="shared" ref="B23" si="0">B5</f>
        <v>45847</v>
      </c>
      <c r="C23" s="129">
        <f t="shared" ref="C23:AD23" si="1">C5</f>
        <v>45849</v>
      </c>
      <c r="D23" s="129">
        <f t="shared" si="1"/>
        <v>45851</v>
      </c>
      <c r="E23" s="129">
        <f t="shared" si="1"/>
        <v>45852</v>
      </c>
      <c r="F23" s="129">
        <f t="shared" si="1"/>
        <v>45854</v>
      </c>
      <c r="G23" s="129">
        <f t="shared" si="1"/>
        <v>45856</v>
      </c>
      <c r="H23" s="129">
        <f t="shared" si="1"/>
        <v>45858</v>
      </c>
      <c r="I23" s="129">
        <f t="shared" si="1"/>
        <v>45860</v>
      </c>
      <c r="J23" s="129">
        <f t="shared" si="1"/>
        <v>45862</v>
      </c>
      <c r="K23" s="129">
        <f t="shared" si="1"/>
        <v>45863</v>
      </c>
      <c r="L23" s="129">
        <f t="shared" si="1"/>
        <v>45865</v>
      </c>
      <c r="M23" s="129">
        <f t="shared" si="1"/>
        <v>45867</v>
      </c>
      <c r="N23" s="129">
        <f t="shared" si="1"/>
        <v>45870</v>
      </c>
      <c r="O23" s="129">
        <f t="shared" si="1"/>
        <v>45872</v>
      </c>
      <c r="P23" s="129">
        <f t="shared" si="1"/>
        <v>45877</v>
      </c>
      <c r="Q23" s="129">
        <f t="shared" si="1"/>
        <v>45879</v>
      </c>
      <c r="R23" s="129">
        <f t="shared" si="1"/>
        <v>45882</v>
      </c>
      <c r="S23" s="129">
        <f t="shared" si="1"/>
        <v>45884</v>
      </c>
      <c r="T23" s="129">
        <f t="shared" si="1"/>
        <v>45886</v>
      </c>
      <c r="U23" s="129">
        <f t="shared" si="1"/>
        <v>45890</v>
      </c>
      <c r="V23" s="129">
        <f t="shared" si="1"/>
        <v>45891</v>
      </c>
      <c r="W23" s="129">
        <f t="shared" si="1"/>
        <v>45893</v>
      </c>
      <c r="X23" s="129">
        <f t="shared" si="1"/>
        <v>45901</v>
      </c>
      <c r="Y23" s="129">
        <f t="shared" si="1"/>
        <v>45905</v>
      </c>
      <c r="Z23" s="129">
        <f t="shared" si="1"/>
        <v>45907</v>
      </c>
      <c r="AA23" s="129">
        <f t="shared" si="1"/>
        <v>45909</v>
      </c>
      <c r="AB23" s="129">
        <f t="shared" si="1"/>
        <v>45913</v>
      </c>
      <c r="AC23" s="129">
        <f t="shared" si="1"/>
        <v>45926</v>
      </c>
      <c r="AD23" s="129">
        <f t="shared" si="1"/>
        <v>45928</v>
      </c>
    </row>
    <row r="24" spans="1:30" ht="24.6" customHeight="1" x14ac:dyDescent="0.2">
      <c r="A24" s="37"/>
      <c r="B24" s="129">
        <f t="shared" ref="B24" si="2">B6</f>
        <v>45848</v>
      </c>
      <c r="C24" s="129">
        <f t="shared" ref="C24:AD24" si="3">C6</f>
        <v>45850</v>
      </c>
      <c r="D24" s="129">
        <f t="shared" si="3"/>
        <v>45851</v>
      </c>
      <c r="E24" s="129">
        <f t="shared" si="3"/>
        <v>45853</v>
      </c>
      <c r="F24" s="129">
        <f t="shared" si="3"/>
        <v>45855</v>
      </c>
      <c r="G24" s="129">
        <f t="shared" si="3"/>
        <v>45857</v>
      </c>
      <c r="H24" s="129">
        <f t="shared" si="3"/>
        <v>45859</v>
      </c>
      <c r="I24" s="129">
        <f t="shared" si="3"/>
        <v>45861</v>
      </c>
      <c r="J24" s="129">
        <f t="shared" si="3"/>
        <v>45862</v>
      </c>
      <c r="K24" s="129">
        <f t="shared" si="3"/>
        <v>45864</v>
      </c>
      <c r="L24" s="129">
        <f t="shared" si="3"/>
        <v>45866</v>
      </c>
      <c r="M24" s="129">
        <f t="shared" si="3"/>
        <v>45869</v>
      </c>
      <c r="N24" s="129">
        <f t="shared" si="3"/>
        <v>45871</v>
      </c>
      <c r="O24" s="129">
        <f t="shared" si="3"/>
        <v>45876</v>
      </c>
      <c r="P24" s="129">
        <f t="shared" si="3"/>
        <v>45878</v>
      </c>
      <c r="Q24" s="129">
        <f t="shared" si="3"/>
        <v>45881</v>
      </c>
      <c r="R24" s="129">
        <f t="shared" si="3"/>
        <v>45883</v>
      </c>
      <c r="S24" s="129">
        <f t="shared" si="3"/>
        <v>45885</v>
      </c>
      <c r="T24" s="129">
        <f t="shared" si="3"/>
        <v>45889</v>
      </c>
      <c r="U24" s="129">
        <f t="shared" si="3"/>
        <v>45890</v>
      </c>
      <c r="V24" s="129">
        <f t="shared" si="3"/>
        <v>45892</v>
      </c>
      <c r="W24" s="129">
        <f t="shared" si="3"/>
        <v>45900</v>
      </c>
      <c r="X24" s="129">
        <f t="shared" si="3"/>
        <v>45904</v>
      </c>
      <c r="Y24" s="129">
        <f t="shared" si="3"/>
        <v>45906</v>
      </c>
      <c r="Z24" s="129">
        <f t="shared" si="3"/>
        <v>45908</v>
      </c>
      <c r="AA24" s="129">
        <f t="shared" si="3"/>
        <v>45912</v>
      </c>
      <c r="AB24" s="129">
        <f t="shared" si="3"/>
        <v>45925</v>
      </c>
      <c r="AC24" s="129">
        <f t="shared" si="3"/>
        <v>45927</v>
      </c>
      <c r="AD24" s="129">
        <f t="shared" si="3"/>
        <v>45930</v>
      </c>
    </row>
    <row r="25" spans="1:30"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row>
    <row r="26" spans="1:30" ht="11.45" customHeight="1" x14ac:dyDescent="0.2">
      <c r="A26" s="3">
        <v>1</v>
      </c>
      <c r="B26" s="141">
        <f t="shared" ref="B26" si="4">B8*0.87+25</f>
        <v>8951.2000000000007</v>
      </c>
      <c r="C26" s="141">
        <f t="shared" ref="C26:AD26" si="5">C8*0.87+25</f>
        <v>5975.8</v>
      </c>
      <c r="D26" s="141">
        <f t="shared" si="5"/>
        <v>5975.8</v>
      </c>
      <c r="E26" s="141">
        <f t="shared" si="5"/>
        <v>5662.6</v>
      </c>
      <c r="F26" s="141">
        <f t="shared" si="5"/>
        <v>6289</v>
      </c>
      <c r="G26" s="141">
        <f t="shared" si="5"/>
        <v>6289</v>
      </c>
      <c r="H26" s="141">
        <f t="shared" si="5"/>
        <v>6289</v>
      </c>
      <c r="I26" s="141">
        <f t="shared" si="5"/>
        <v>6289</v>
      </c>
      <c r="J26" s="141">
        <f t="shared" si="5"/>
        <v>6289</v>
      </c>
      <c r="K26" s="141">
        <f t="shared" si="5"/>
        <v>7541.8</v>
      </c>
      <c r="L26" s="141">
        <f t="shared" si="5"/>
        <v>7385.2</v>
      </c>
      <c r="M26" s="141">
        <f t="shared" si="5"/>
        <v>5662.6</v>
      </c>
      <c r="N26" s="141">
        <f t="shared" si="5"/>
        <v>6289</v>
      </c>
      <c r="O26" s="141">
        <f t="shared" si="5"/>
        <v>6289</v>
      </c>
      <c r="P26" s="141">
        <f t="shared" si="5"/>
        <v>6289</v>
      </c>
      <c r="Q26" s="141">
        <f t="shared" si="5"/>
        <v>6289</v>
      </c>
      <c r="R26" s="141">
        <f t="shared" si="5"/>
        <v>6289</v>
      </c>
      <c r="S26" s="141">
        <f t="shared" si="5"/>
        <v>6289</v>
      </c>
      <c r="T26" s="141">
        <f t="shared" si="5"/>
        <v>6289</v>
      </c>
      <c r="U26" s="141">
        <f t="shared" si="5"/>
        <v>6289</v>
      </c>
      <c r="V26" s="141">
        <f t="shared" si="5"/>
        <v>6289</v>
      </c>
      <c r="W26" s="141">
        <f t="shared" si="5"/>
        <v>5506</v>
      </c>
      <c r="X26" s="141">
        <f t="shared" si="5"/>
        <v>5506</v>
      </c>
      <c r="Y26" s="141">
        <f t="shared" si="5"/>
        <v>6289</v>
      </c>
      <c r="Z26" s="141">
        <f t="shared" si="5"/>
        <v>5506</v>
      </c>
      <c r="AA26" s="141">
        <f t="shared" si="5"/>
        <v>5506</v>
      </c>
      <c r="AB26" s="141">
        <f t="shared" si="5"/>
        <v>7072</v>
      </c>
      <c r="AC26" s="141">
        <f t="shared" si="5"/>
        <v>5506</v>
      </c>
      <c r="AD26" s="141">
        <f t="shared" si="5"/>
        <v>5506</v>
      </c>
    </row>
    <row r="27" spans="1:30" ht="11.45" customHeight="1" x14ac:dyDescent="0.2">
      <c r="A27" s="3">
        <v>2</v>
      </c>
      <c r="B27" s="141">
        <f t="shared" ref="B27" si="6">B9*0.87+25</f>
        <v>10047.4</v>
      </c>
      <c r="C27" s="141">
        <f t="shared" ref="C27:AD27" si="7">C9*0.87+25</f>
        <v>7072</v>
      </c>
      <c r="D27" s="141">
        <f t="shared" si="7"/>
        <v>7072</v>
      </c>
      <c r="E27" s="141">
        <f t="shared" si="7"/>
        <v>6758.8</v>
      </c>
      <c r="F27" s="141">
        <f t="shared" si="7"/>
        <v>7385.2</v>
      </c>
      <c r="G27" s="141">
        <f t="shared" si="7"/>
        <v>7385.2</v>
      </c>
      <c r="H27" s="141">
        <f t="shared" si="7"/>
        <v>7385.2</v>
      </c>
      <c r="I27" s="141">
        <f t="shared" si="7"/>
        <v>7385.2</v>
      </c>
      <c r="J27" s="141">
        <f t="shared" si="7"/>
        <v>7385.2</v>
      </c>
      <c r="K27" s="141">
        <f t="shared" si="7"/>
        <v>8638</v>
      </c>
      <c r="L27" s="141">
        <f t="shared" si="7"/>
        <v>8481.4</v>
      </c>
      <c r="M27" s="141">
        <f t="shared" si="7"/>
        <v>6758.8</v>
      </c>
      <c r="N27" s="141">
        <f t="shared" si="7"/>
        <v>7385.2</v>
      </c>
      <c r="O27" s="141">
        <f t="shared" si="7"/>
        <v>7385.2</v>
      </c>
      <c r="P27" s="141">
        <f t="shared" si="7"/>
        <v>7385.2</v>
      </c>
      <c r="Q27" s="141">
        <f t="shared" si="7"/>
        <v>7385.2</v>
      </c>
      <c r="R27" s="141">
        <f t="shared" si="7"/>
        <v>7385.2</v>
      </c>
      <c r="S27" s="141">
        <f t="shared" si="7"/>
        <v>7385.2</v>
      </c>
      <c r="T27" s="141">
        <f t="shared" si="7"/>
        <v>7385.2</v>
      </c>
      <c r="U27" s="141">
        <f t="shared" si="7"/>
        <v>7385.2</v>
      </c>
      <c r="V27" s="141">
        <f t="shared" si="7"/>
        <v>7385.2</v>
      </c>
      <c r="W27" s="141">
        <f t="shared" si="7"/>
        <v>6602.2</v>
      </c>
      <c r="X27" s="141">
        <f t="shared" si="7"/>
        <v>6602.2</v>
      </c>
      <c r="Y27" s="141">
        <f t="shared" si="7"/>
        <v>7385.2</v>
      </c>
      <c r="Z27" s="141">
        <f t="shared" si="7"/>
        <v>6602.2</v>
      </c>
      <c r="AA27" s="141">
        <f t="shared" si="7"/>
        <v>6602.2</v>
      </c>
      <c r="AB27" s="141">
        <f t="shared" si="7"/>
        <v>8168.2</v>
      </c>
      <c r="AC27" s="141">
        <f t="shared" si="7"/>
        <v>6602.2</v>
      </c>
      <c r="AD27" s="141">
        <f t="shared" si="7"/>
        <v>6602.2</v>
      </c>
    </row>
    <row r="28" spans="1:30"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1:30" ht="11.45" customHeight="1" x14ac:dyDescent="0.2">
      <c r="A29" s="3">
        <v>1</v>
      </c>
      <c r="B29" s="141">
        <f t="shared" ref="B29" si="8">B11*0.87+25</f>
        <v>10125.700000000001</v>
      </c>
      <c r="C29" s="141">
        <f t="shared" ref="C29:AD29" si="9">C11*0.87+25</f>
        <v>7150.3</v>
      </c>
      <c r="D29" s="141">
        <f t="shared" si="9"/>
        <v>7150.3</v>
      </c>
      <c r="E29" s="141">
        <f t="shared" si="9"/>
        <v>6837.1</v>
      </c>
      <c r="F29" s="141">
        <f t="shared" si="9"/>
        <v>7463.5</v>
      </c>
      <c r="G29" s="141">
        <f t="shared" si="9"/>
        <v>7463.5</v>
      </c>
      <c r="H29" s="141">
        <f t="shared" si="9"/>
        <v>7463.5</v>
      </c>
      <c r="I29" s="141">
        <f t="shared" si="9"/>
        <v>7463.5</v>
      </c>
      <c r="J29" s="141">
        <f t="shared" si="9"/>
        <v>7463.5</v>
      </c>
      <c r="K29" s="141">
        <f t="shared" si="9"/>
        <v>8716.2999999999993</v>
      </c>
      <c r="L29" s="141">
        <f t="shared" si="9"/>
        <v>8559.7000000000007</v>
      </c>
      <c r="M29" s="141">
        <f t="shared" si="9"/>
        <v>6837.1</v>
      </c>
      <c r="N29" s="141">
        <f t="shared" si="9"/>
        <v>7463.5</v>
      </c>
      <c r="O29" s="141">
        <f t="shared" si="9"/>
        <v>7463.5</v>
      </c>
      <c r="P29" s="141">
        <f t="shared" si="9"/>
        <v>7463.5</v>
      </c>
      <c r="Q29" s="141">
        <f t="shared" si="9"/>
        <v>7463.5</v>
      </c>
      <c r="R29" s="141">
        <f t="shared" si="9"/>
        <v>7463.5</v>
      </c>
      <c r="S29" s="141">
        <f t="shared" si="9"/>
        <v>7463.5</v>
      </c>
      <c r="T29" s="141">
        <f t="shared" si="9"/>
        <v>7463.5</v>
      </c>
      <c r="U29" s="141">
        <f t="shared" si="9"/>
        <v>7463.5</v>
      </c>
      <c r="V29" s="141">
        <f t="shared" si="9"/>
        <v>7463.5</v>
      </c>
      <c r="W29" s="141">
        <f t="shared" si="9"/>
        <v>6680.5</v>
      </c>
      <c r="X29" s="141">
        <f t="shared" si="9"/>
        <v>6680.5</v>
      </c>
      <c r="Y29" s="141">
        <f t="shared" si="9"/>
        <v>7463.5</v>
      </c>
      <c r="Z29" s="141">
        <f t="shared" si="9"/>
        <v>6680.5</v>
      </c>
      <c r="AA29" s="141">
        <f t="shared" si="9"/>
        <v>6680.5</v>
      </c>
      <c r="AB29" s="141">
        <f t="shared" si="9"/>
        <v>8246.5</v>
      </c>
      <c r="AC29" s="141">
        <f t="shared" si="9"/>
        <v>6680.5</v>
      </c>
      <c r="AD29" s="141">
        <f t="shared" si="9"/>
        <v>6680.5</v>
      </c>
    </row>
    <row r="30" spans="1:30" ht="11.45" customHeight="1" x14ac:dyDescent="0.2">
      <c r="A30" s="3">
        <v>2</v>
      </c>
      <c r="B30" s="141">
        <f t="shared" ref="B30" si="10">B12*0.87+25</f>
        <v>11221.9</v>
      </c>
      <c r="C30" s="141">
        <f t="shared" ref="C30:AD30" si="11">C12*0.87+25</f>
        <v>8246.5</v>
      </c>
      <c r="D30" s="141">
        <f t="shared" si="11"/>
        <v>8246.5</v>
      </c>
      <c r="E30" s="141">
        <f t="shared" si="11"/>
        <v>7933.3</v>
      </c>
      <c r="F30" s="141">
        <f t="shared" si="11"/>
        <v>8559.7000000000007</v>
      </c>
      <c r="G30" s="141">
        <f t="shared" si="11"/>
        <v>8559.7000000000007</v>
      </c>
      <c r="H30" s="141">
        <f t="shared" si="11"/>
        <v>8559.7000000000007</v>
      </c>
      <c r="I30" s="141">
        <f t="shared" si="11"/>
        <v>8559.7000000000007</v>
      </c>
      <c r="J30" s="141">
        <f t="shared" si="11"/>
        <v>8559.7000000000007</v>
      </c>
      <c r="K30" s="141">
        <f t="shared" si="11"/>
        <v>9812.5</v>
      </c>
      <c r="L30" s="141">
        <f t="shared" si="11"/>
        <v>9655.9</v>
      </c>
      <c r="M30" s="141">
        <f t="shared" si="11"/>
        <v>7933.3</v>
      </c>
      <c r="N30" s="141">
        <f t="shared" si="11"/>
        <v>8559.7000000000007</v>
      </c>
      <c r="O30" s="141">
        <f t="shared" si="11"/>
        <v>8559.7000000000007</v>
      </c>
      <c r="P30" s="141">
        <f t="shared" si="11"/>
        <v>8559.7000000000007</v>
      </c>
      <c r="Q30" s="141">
        <f t="shared" si="11"/>
        <v>8559.7000000000007</v>
      </c>
      <c r="R30" s="141">
        <f t="shared" si="11"/>
        <v>8559.7000000000007</v>
      </c>
      <c r="S30" s="141">
        <f t="shared" si="11"/>
        <v>8559.7000000000007</v>
      </c>
      <c r="T30" s="141">
        <f t="shared" si="11"/>
        <v>8559.7000000000007</v>
      </c>
      <c r="U30" s="141">
        <f t="shared" si="11"/>
        <v>8559.7000000000007</v>
      </c>
      <c r="V30" s="141">
        <f t="shared" si="11"/>
        <v>8559.7000000000007</v>
      </c>
      <c r="W30" s="141">
        <f t="shared" si="11"/>
        <v>7776.7</v>
      </c>
      <c r="X30" s="141">
        <f t="shared" si="11"/>
        <v>7776.7</v>
      </c>
      <c r="Y30" s="141">
        <f t="shared" si="11"/>
        <v>8559.7000000000007</v>
      </c>
      <c r="Z30" s="141">
        <f t="shared" si="11"/>
        <v>7776.7</v>
      </c>
      <c r="AA30" s="141">
        <f t="shared" si="11"/>
        <v>7776.7</v>
      </c>
      <c r="AB30" s="141">
        <f t="shared" si="11"/>
        <v>9342.7000000000007</v>
      </c>
      <c r="AC30" s="141">
        <f t="shared" si="11"/>
        <v>7776.7</v>
      </c>
      <c r="AD30" s="141">
        <f t="shared" si="11"/>
        <v>7776.7</v>
      </c>
    </row>
    <row r="31" spans="1:30" ht="11.45" customHeight="1" x14ac:dyDescent="0.2">
      <c r="A31" s="120" t="s">
        <v>86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row>
    <row r="32" spans="1:30" ht="11.45" customHeight="1" x14ac:dyDescent="0.2">
      <c r="A32" s="3">
        <v>1</v>
      </c>
      <c r="B32" s="141">
        <f t="shared" ref="B32" si="12">B14*0.87+25</f>
        <v>11691.7</v>
      </c>
      <c r="C32" s="141">
        <f t="shared" ref="C32:AD32" si="13">C14*0.87+25</f>
        <v>8716.2999999999993</v>
      </c>
      <c r="D32" s="141">
        <f t="shared" si="13"/>
        <v>8716.2999999999993</v>
      </c>
      <c r="E32" s="141">
        <f t="shared" si="13"/>
        <v>8403.1</v>
      </c>
      <c r="F32" s="141">
        <f t="shared" si="13"/>
        <v>9029.5</v>
      </c>
      <c r="G32" s="141">
        <f t="shared" si="13"/>
        <v>9029.5</v>
      </c>
      <c r="H32" s="141">
        <f t="shared" si="13"/>
        <v>9029.5</v>
      </c>
      <c r="I32" s="141">
        <f t="shared" si="13"/>
        <v>9029.5</v>
      </c>
      <c r="J32" s="141">
        <f t="shared" si="13"/>
        <v>9029.5</v>
      </c>
      <c r="K32" s="141">
        <f t="shared" si="13"/>
        <v>10282.299999999999</v>
      </c>
      <c r="L32" s="141">
        <f t="shared" si="13"/>
        <v>10125.700000000001</v>
      </c>
      <c r="M32" s="141">
        <f t="shared" si="13"/>
        <v>8403.1</v>
      </c>
      <c r="N32" s="141">
        <f t="shared" si="13"/>
        <v>9029.5</v>
      </c>
      <c r="O32" s="141">
        <f t="shared" si="13"/>
        <v>9029.5</v>
      </c>
      <c r="P32" s="141">
        <f t="shared" si="13"/>
        <v>9029.5</v>
      </c>
      <c r="Q32" s="141">
        <f t="shared" si="13"/>
        <v>9029.5</v>
      </c>
      <c r="R32" s="141">
        <f t="shared" si="13"/>
        <v>9029.5</v>
      </c>
      <c r="S32" s="141">
        <f t="shared" si="13"/>
        <v>9029.5</v>
      </c>
      <c r="T32" s="141">
        <f t="shared" si="13"/>
        <v>9029.5</v>
      </c>
      <c r="U32" s="141">
        <f t="shared" si="13"/>
        <v>9029.5</v>
      </c>
      <c r="V32" s="141">
        <f t="shared" si="13"/>
        <v>9029.5</v>
      </c>
      <c r="W32" s="141">
        <f t="shared" si="13"/>
        <v>8246.5</v>
      </c>
      <c r="X32" s="141">
        <f t="shared" si="13"/>
        <v>8246.5</v>
      </c>
      <c r="Y32" s="141">
        <f t="shared" si="13"/>
        <v>9029.5</v>
      </c>
      <c r="Z32" s="141">
        <f t="shared" si="13"/>
        <v>8246.5</v>
      </c>
      <c r="AA32" s="141">
        <f t="shared" si="13"/>
        <v>8246.5</v>
      </c>
      <c r="AB32" s="141">
        <f t="shared" si="13"/>
        <v>9812.5</v>
      </c>
      <c r="AC32" s="141">
        <f t="shared" si="13"/>
        <v>8246.5</v>
      </c>
      <c r="AD32" s="141">
        <f t="shared" si="13"/>
        <v>8246.5</v>
      </c>
    </row>
    <row r="33" spans="1:30" ht="11.45" customHeight="1" x14ac:dyDescent="0.2">
      <c r="A33" s="3">
        <v>2</v>
      </c>
      <c r="B33" s="141">
        <f t="shared" ref="B33" si="14">B15*0.87+25</f>
        <v>12787.9</v>
      </c>
      <c r="C33" s="141">
        <f t="shared" ref="C33:AD33" si="15">C15*0.87+25</f>
        <v>9812.5</v>
      </c>
      <c r="D33" s="141">
        <f t="shared" si="15"/>
        <v>9812.5</v>
      </c>
      <c r="E33" s="141">
        <f t="shared" si="15"/>
        <v>9499.2999999999993</v>
      </c>
      <c r="F33" s="141">
        <f t="shared" si="15"/>
        <v>10125.700000000001</v>
      </c>
      <c r="G33" s="141">
        <f t="shared" si="15"/>
        <v>10125.700000000001</v>
      </c>
      <c r="H33" s="141">
        <f t="shared" si="15"/>
        <v>10125.700000000001</v>
      </c>
      <c r="I33" s="141">
        <f t="shared" si="15"/>
        <v>10125.700000000001</v>
      </c>
      <c r="J33" s="141">
        <f t="shared" si="15"/>
        <v>10125.700000000001</v>
      </c>
      <c r="K33" s="141">
        <f t="shared" si="15"/>
        <v>11378.5</v>
      </c>
      <c r="L33" s="141">
        <f t="shared" si="15"/>
        <v>11221.9</v>
      </c>
      <c r="M33" s="141">
        <f t="shared" si="15"/>
        <v>9499.2999999999993</v>
      </c>
      <c r="N33" s="141">
        <f t="shared" si="15"/>
        <v>10125.700000000001</v>
      </c>
      <c r="O33" s="141">
        <f t="shared" si="15"/>
        <v>10125.700000000001</v>
      </c>
      <c r="P33" s="141">
        <f t="shared" si="15"/>
        <v>10125.700000000001</v>
      </c>
      <c r="Q33" s="141">
        <f t="shared" si="15"/>
        <v>10125.700000000001</v>
      </c>
      <c r="R33" s="141">
        <f t="shared" si="15"/>
        <v>10125.700000000001</v>
      </c>
      <c r="S33" s="141">
        <f t="shared" si="15"/>
        <v>10125.700000000001</v>
      </c>
      <c r="T33" s="141">
        <f t="shared" si="15"/>
        <v>10125.700000000001</v>
      </c>
      <c r="U33" s="141">
        <f t="shared" si="15"/>
        <v>10125.700000000001</v>
      </c>
      <c r="V33" s="141">
        <f t="shared" si="15"/>
        <v>10125.700000000001</v>
      </c>
      <c r="W33" s="141">
        <f t="shared" si="15"/>
        <v>9342.7000000000007</v>
      </c>
      <c r="X33" s="141">
        <f t="shared" si="15"/>
        <v>9342.7000000000007</v>
      </c>
      <c r="Y33" s="141">
        <f t="shared" si="15"/>
        <v>10125.700000000001</v>
      </c>
      <c r="Z33" s="141">
        <f t="shared" si="15"/>
        <v>9342.7000000000007</v>
      </c>
      <c r="AA33" s="141">
        <f t="shared" si="15"/>
        <v>9342.7000000000007</v>
      </c>
      <c r="AB33" s="141">
        <f t="shared" si="15"/>
        <v>10908.7</v>
      </c>
      <c r="AC33" s="141">
        <f t="shared" si="15"/>
        <v>9342.7000000000007</v>
      </c>
      <c r="AD33" s="141">
        <f t="shared" si="15"/>
        <v>9342.7000000000007</v>
      </c>
    </row>
    <row r="34" spans="1:30" ht="11.45" customHeight="1" x14ac:dyDescent="0.2">
      <c r="A34" s="122" t="s">
        <v>91</v>
      </c>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row>
    <row r="35" spans="1:30" ht="11.45" customHeight="1" x14ac:dyDescent="0.2">
      <c r="A35" s="3">
        <v>1</v>
      </c>
      <c r="B35" s="141">
        <f t="shared" ref="B35" si="16">B17*0.87+25</f>
        <v>12474.7</v>
      </c>
      <c r="C35" s="141">
        <f t="shared" ref="C35:AD35" si="17">C17*0.87+25</f>
        <v>9499.2999999999993</v>
      </c>
      <c r="D35" s="141">
        <f t="shared" si="17"/>
        <v>9499.2999999999993</v>
      </c>
      <c r="E35" s="141">
        <f t="shared" si="17"/>
        <v>9186.1</v>
      </c>
      <c r="F35" s="141">
        <f t="shared" si="17"/>
        <v>9812.5</v>
      </c>
      <c r="G35" s="141">
        <f t="shared" si="17"/>
        <v>9812.5</v>
      </c>
      <c r="H35" s="141">
        <f t="shared" si="17"/>
        <v>9812.5</v>
      </c>
      <c r="I35" s="141">
        <f t="shared" si="17"/>
        <v>9812.5</v>
      </c>
      <c r="J35" s="141">
        <f t="shared" si="17"/>
        <v>9812.5</v>
      </c>
      <c r="K35" s="141">
        <f t="shared" si="17"/>
        <v>11065.3</v>
      </c>
      <c r="L35" s="141">
        <f t="shared" si="17"/>
        <v>10908.7</v>
      </c>
      <c r="M35" s="141">
        <f t="shared" si="17"/>
        <v>9186.1</v>
      </c>
      <c r="N35" s="141">
        <f t="shared" si="17"/>
        <v>9812.5</v>
      </c>
      <c r="O35" s="141">
        <f t="shared" si="17"/>
        <v>9812.5</v>
      </c>
      <c r="P35" s="141">
        <f t="shared" si="17"/>
        <v>9812.5</v>
      </c>
      <c r="Q35" s="141">
        <f t="shared" si="17"/>
        <v>9812.5</v>
      </c>
      <c r="R35" s="141">
        <f t="shared" si="17"/>
        <v>9812.5</v>
      </c>
      <c r="S35" s="141">
        <f t="shared" si="17"/>
        <v>9812.5</v>
      </c>
      <c r="T35" s="141">
        <f t="shared" si="17"/>
        <v>9812.5</v>
      </c>
      <c r="U35" s="141">
        <f t="shared" si="17"/>
        <v>9812.5</v>
      </c>
      <c r="V35" s="141">
        <f t="shared" si="17"/>
        <v>9812.5</v>
      </c>
      <c r="W35" s="141">
        <f t="shared" si="17"/>
        <v>9029.5</v>
      </c>
      <c r="X35" s="141">
        <f t="shared" si="17"/>
        <v>9029.5</v>
      </c>
      <c r="Y35" s="141">
        <f t="shared" si="17"/>
        <v>9812.5</v>
      </c>
      <c r="Z35" s="141">
        <f t="shared" si="17"/>
        <v>9029.5</v>
      </c>
      <c r="AA35" s="141">
        <f t="shared" si="17"/>
        <v>9029.5</v>
      </c>
      <c r="AB35" s="141">
        <f t="shared" si="17"/>
        <v>10595.5</v>
      </c>
      <c r="AC35" s="141">
        <f t="shared" si="17"/>
        <v>9029.5</v>
      </c>
      <c r="AD35" s="141">
        <f t="shared" si="17"/>
        <v>9029.5</v>
      </c>
    </row>
    <row r="36" spans="1:30" ht="11.45" customHeight="1" x14ac:dyDescent="0.2">
      <c r="A36" s="3">
        <v>2</v>
      </c>
      <c r="B36" s="141">
        <f t="shared" ref="B36" si="18">B18*0.87+25</f>
        <v>13570.9</v>
      </c>
      <c r="C36" s="141">
        <f t="shared" ref="C36:AD36" si="19">C18*0.87+25</f>
        <v>10595.5</v>
      </c>
      <c r="D36" s="141">
        <f t="shared" si="19"/>
        <v>10595.5</v>
      </c>
      <c r="E36" s="141">
        <f t="shared" si="19"/>
        <v>10282.299999999999</v>
      </c>
      <c r="F36" s="141">
        <f t="shared" si="19"/>
        <v>10908.7</v>
      </c>
      <c r="G36" s="141">
        <f t="shared" si="19"/>
        <v>10908.7</v>
      </c>
      <c r="H36" s="141">
        <f t="shared" si="19"/>
        <v>10908.7</v>
      </c>
      <c r="I36" s="141">
        <f t="shared" si="19"/>
        <v>10908.7</v>
      </c>
      <c r="J36" s="141">
        <f t="shared" si="19"/>
        <v>10908.7</v>
      </c>
      <c r="K36" s="141">
        <f t="shared" si="19"/>
        <v>12161.5</v>
      </c>
      <c r="L36" s="141">
        <f t="shared" si="19"/>
        <v>12004.9</v>
      </c>
      <c r="M36" s="141">
        <f t="shared" si="19"/>
        <v>10282.299999999999</v>
      </c>
      <c r="N36" s="141">
        <f t="shared" si="19"/>
        <v>10908.7</v>
      </c>
      <c r="O36" s="141">
        <f t="shared" si="19"/>
        <v>10908.7</v>
      </c>
      <c r="P36" s="141">
        <f t="shared" si="19"/>
        <v>10908.7</v>
      </c>
      <c r="Q36" s="141">
        <f t="shared" si="19"/>
        <v>10908.7</v>
      </c>
      <c r="R36" s="141">
        <f t="shared" si="19"/>
        <v>10908.7</v>
      </c>
      <c r="S36" s="141">
        <f t="shared" si="19"/>
        <v>10908.7</v>
      </c>
      <c r="T36" s="141">
        <f t="shared" si="19"/>
        <v>10908.7</v>
      </c>
      <c r="U36" s="141">
        <f t="shared" si="19"/>
        <v>10908.7</v>
      </c>
      <c r="V36" s="141">
        <f t="shared" si="19"/>
        <v>10908.7</v>
      </c>
      <c r="W36" s="141">
        <f t="shared" si="19"/>
        <v>10125.700000000001</v>
      </c>
      <c r="X36" s="141">
        <f t="shared" si="19"/>
        <v>10125.700000000001</v>
      </c>
      <c r="Y36" s="141">
        <f t="shared" si="19"/>
        <v>10908.7</v>
      </c>
      <c r="Z36" s="141">
        <f t="shared" si="19"/>
        <v>10125.700000000001</v>
      </c>
      <c r="AA36" s="141">
        <f t="shared" si="19"/>
        <v>10125.700000000001</v>
      </c>
      <c r="AB36" s="141">
        <f t="shared" si="19"/>
        <v>11691.7</v>
      </c>
      <c r="AC36" s="141">
        <f t="shared" si="19"/>
        <v>10125.700000000001</v>
      </c>
      <c r="AD36" s="141">
        <f t="shared" si="19"/>
        <v>10125.700000000001</v>
      </c>
    </row>
    <row r="37" spans="1:30"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0" s="118" customFormat="1" ht="11.45" customHeight="1" x14ac:dyDescent="0.2">
      <c r="A38" s="121">
        <v>1</v>
      </c>
      <c r="B38" s="141">
        <f t="shared" ref="B38" si="20">B20*0.87+25</f>
        <v>14510.5</v>
      </c>
      <c r="C38" s="141">
        <f t="shared" ref="C38:AD38" si="21">C20*0.87+25</f>
        <v>10673.8</v>
      </c>
      <c r="D38" s="141">
        <f t="shared" si="21"/>
        <v>10673.8</v>
      </c>
      <c r="E38" s="141">
        <f t="shared" si="21"/>
        <v>10360.6</v>
      </c>
      <c r="F38" s="141">
        <f t="shared" si="21"/>
        <v>10987</v>
      </c>
      <c r="G38" s="141">
        <f t="shared" si="21"/>
        <v>10987</v>
      </c>
      <c r="H38" s="141">
        <f t="shared" si="21"/>
        <v>10987</v>
      </c>
      <c r="I38" s="141">
        <f t="shared" si="21"/>
        <v>10987</v>
      </c>
      <c r="J38" s="141">
        <f t="shared" si="21"/>
        <v>10987</v>
      </c>
      <c r="K38" s="141">
        <f t="shared" si="21"/>
        <v>12239.8</v>
      </c>
      <c r="L38" s="141">
        <f t="shared" si="21"/>
        <v>12083.2</v>
      </c>
      <c r="M38" s="141">
        <f t="shared" si="21"/>
        <v>10360.6</v>
      </c>
      <c r="N38" s="141">
        <f t="shared" si="21"/>
        <v>10987</v>
      </c>
      <c r="O38" s="141">
        <f t="shared" si="21"/>
        <v>10987</v>
      </c>
      <c r="P38" s="141">
        <f t="shared" si="21"/>
        <v>10987</v>
      </c>
      <c r="Q38" s="141">
        <f t="shared" si="21"/>
        <v>10987</v>
      </c>
      <c r="R38" s="141">
        <f t="shared" si="21"/>
        <v>10987</v>
      </c>
      <c r="S38" s="141">
        <f t="shared" si="21"/>
        <v>10987</v>
      </c>
      <c r="T38" s="141">
        <f t="shared" si="21"/>
        <v>10987</v>
      </c>
      <c r="U38" s="141">
        <f t="shared" si="21"/>
        <v>10987</v>
      </c>
      <c r="V38" s="141">
        <f t="shared" si="21"/>
        <v>10987</v>
      </c>
      <c r="W38" s="141">
        <f t="shared" si="21"/>
        <v>10204</v>
      </c>
      <c r="X38" s="141">
        <f t="shared" si="21"/>
        <v>10204</v>
      </c>
      <c r="Y38" s="141">
        <f t="shared" si="21"/>
        <v>10987</v>
      </c>
      <c r="Z38" s="141">
        <f t="shared" si="21"/>
        <v>10204</v>
      </c>
      <c r="AA38" s="141">
        <f t="shared" si="21"/>
        <v>10204</v>
      </c>
      <c r="AB38" s="141">
        <f t="shared" si="21"/>
        <v>11770</v>
      </c>
      <c r="AC38" s="141">
        <f t="shared" si="21"/>
        <v>10204</v>
      </c>
      <c r="AD38" s="141">
        <f t="shared" si="21"/>
        <v>10204</v>
      </c>
    </row>
    <row r="39" spans="1:30" s="118" customFormat="1" ht="11.45" customHeight="1" x14ac:dyDescent="0.2">
      <c r="A39" s="121">
        <v>2</v>
      </c>
      <c r="B39" s="141">
        <f t="shared" ref="B39" si="22">B21*0.87+25</f>
        <v>15606.7</v>
      </c>
      <c r="C39" s="141">
        <f t="shared" ref="C39:AD39" si="23">C21*0.87+25</f>
        <v>11770</v>
      </c>
      <c r="D39" s="141">
        <f t="shared" si="23"/>
        <v>11770</v>
      </c>
      <c r="E39" s="141">
        <f t="shared" si="23"/>
        <v>11456.8</v>
      </c>
      <c r="F39" s="141">
        <f t="shared" si="23"/>
        <v>12083.2</v>
      </c>
      <c r="G39" s="141">
        <f t="shared" si="23"/>
        <v>12083.2</v>
      </c>
      <c r="H39" s="141">
        <f t="shared" si="23"/>
        <v>12083.2</v>
      </c>
      <c r="I39" s="141">
        <f t="shared" si="23"/>
        <v>12083.2</v>
      </c>
      <c r="J39" s="141">
        <f t="shared" si="23"/>
        <v>12083.2</v>
      </c>
      <c r="K39" s="141">
        <f t="shared" si="23"/>
        <v>13336</v>
      </c>
      <c r="L39" s="141">
        <f t="shared" si="23"/>
        <v>13179.4</v>
      </c>
      <c r="M39" s="141">
        <f t="shared" si="23"/>
        <v>11456.8</v>
      </c>
      <c r="N39" s="141">
        <f t="shared" si="23"/>
        <v>12083.2</v>
      </c>
      <c r="O39" s="141">
        <f t="shared" si="23"/>
        <v>12083.2</v>
      </c>
      <c r="P39" s="141">
        <f t="shared" si="23"/>
        <v>12083.2</v>
      </c>
      <c r="Q39" s="141">
        <f t="shared" si="23"/>
        <v>12083.2</v>
      </c>
      <c r="R39" s="141">
        <f t="shared" si="23"/>
        <v>12083.2</v>
      </c>
      <c r="S39" s="141">
        <f t="shared" si="23"/>
        <v>12083.2</v>
      </c>
      <c r="T39" s="141">
        <f t="shared" si="23"/>
        <v>12083.2</v>
      </c>
      <c r="U39" s="141">
        <f t="shared" si="23"/>
        <v>12083.2</v>
      </c>
      <c r="V39" s="141">
        <f t="shared" si="23"/>
        <v>12083.2</v>
      </c>
      <c r="W39" s="141">
        <f t="shared" si="23"/>
        <v>11300.2</v>
      </c>
      <c r="X39" s="141">
        <f t="shared" si="23"/>
        <v>11300.2</v>
      </c>
      <c r="Y39" s="141">
        <f t="shared" si="23"/>
        <v>12083.2</v>
      </c>
      <c r="Z39" s="141">
        <f t="shared" si="23"/>
        <v>11300.2</v>
      </c>
      <c r="AA39" s="141">
        <f t="shared" si="23"/>
        <v>11300.2</v>
      </c>
      <c r="AB39" s="141">
        <f t="shared" si="23"/>
        <v>12866.2</v>
      </c>
      <c r="AC39" s="141">
        <f t="shared" si="23"/>
        <v>11300.2</v>
      </c>
      <c r="AD39" s="141">
        <f t="shared" si="23"/>
        <v>11300.2</v>
      </c>
    </row>
    <row r="40" spans="1:30" ht="11.45" customHeight="1" x14ac:dyDescent="0.2">
      <c r="A40" s="24"/>
    </row>
    <row r="41" spans="1:30" ht="145.9" customHeight="1" x14ac:dyDescent="0.2">
      <c r="A41" s="186" t="s">
        <v>207</v>
      </c>
    </row>
    <row r="42" spans="1:30" ht="11.45" customHeight="1" x14ac:dyDescent="0.2">
      <c r="A42" s="80" t="s">
        <v>18</v>
      </c>
    </row>
    <row r="43" spans="1:30" ht="11.45" customHeight="1" x14ac:dyDescent="0.2">
      <c r="A43" s="81" t="s">
        <v>208</v>
      </c>
    </row>
    <row r="44" spans="1:30" x14ac:dyDescent="0.2">
      <c r="A44" s="81" t="s">
        <v>209</v>
      </c>
    </row>
    <row r="46" spans="1:30" x14ac:dyDescent="0.2">
      <c r="A46" s="80" t="s">
        <v>3</v>
      </c>
    </row>
    <row r="47" spans="1:30" x14ac:dyDescent="0.2">
      <c r="A47" s="20" t="s">
        <v>4</v>
      </c>
    </row>
    <row r="48" spans="1:30" x14ac:dyDescent="0.2">
      <c r="A48" s="20" t="s">
        <v>206</v>
      </c>
    </row>
    <row r="49" spans="1:1" x14ac:dyDescent="0.2">
      <c r="A49" s="20" t="s">
        <v>5</v>
      </c>
    </row>
    <row r="50" spans="1:1" ht="12.6" customHeight="1" x14ac:dyDescent="0.2">
      <c r="A50" s="21" t="s">
        <v>6</v>
      </c>
    </row>
    <row r="51" spans="1:1" x14ac:dyDescent="0.2">
      <c r="A51" s="42" t="s">
        <v>75</v>
      </c>
    </row>
    <row r="52" spans="1:1" x14ac:dyDescent="0.2">
      <c r="A52" s="66" t="s">
        <v>205</v>
      </c>
    </row>
    <row r="55" spans="1:1" ht="31.5" x14ac:dyDescent="0.2">
      <c r="A55" s="83" t="s">
        <v>183</v>
      </c>
    </row>
    <row r="56" spans="1:1" ht="42" x14ac:dyDescent="0.2">
      <c r="A56" s="166" t="s">
        <v>179</v>
      </c>
    </row>
    <row r="57" spans="1:1" ht="21" x14ac:dyDescent="0.2">
      <c r="A57" s="166" t="s">
        <v>180</v>
      </c>
    </row>
    <row r="58" spans="1:1" ht="21" x14ac:dyDescent="0.2">
      <c r="A58" s="166" t="s">
        <v>210</v>
      </c>
    </row>
    <row r="59" spans="1:1" ht="52.5" x14ac:dyDescent="0.2">
      <c r="A59" s="166" t="s">
        <v>211</v>
      </c>
    </row>
    <row r="60" spans="1:1" ht="42" x14ac:dyDescent="0.2">
      <c r="A60" s="83" t="s">
        <v>212</v>
      </c>
    </row>
    <row r="61" spans="1:1" ht="31.5" x14ac:dyDescent="0.2">
      <c r="A61" s="166" t="s">
        <v>213</v>
      </c>
    </row>
    <row r="62" spans="1:1" ht="21" x14ac:dyDescent="0.2">
      <c r="A62" s="166" t="s">
        <v>214</v>
      </c>
    </row>
    <row r="63" spans="1:1" ht="31.5" x14ac:dyDescent="0.2">
      <c r="A63" s="70" t="s">
        <v>42</v>
      </c>
    </row>
    <row r="64" spans="1:1" ht="63" x14ac:dyDescent="0.2">
      <c r="A64" s="87" t="s">
        <v>181</v>
      </c>
    </row>
    <row r="65" spans="1:1" ht="21" x14ac:dyDescent="0.2">
      <c r="A65" s="71" t="s">
        <v>43</v>
      </c>
    </row>
    <row r="66" spans="1:1" ht="42.75" x14ac:dyDescent="0.2">
      <c r="A66" s="72" t="s">
        <v>182</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x14ac:dyDescent="0.2">
      <c r="A72" s="187"/>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ROUND(B8*0.9,)</f>
        <v>#REF!</v>
      </c>
      <c r="C27" s="141" t="e">
        <f t="shared" ref="C27:AW27" si="2">ROUND(C8*0.9,)</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B40" si="3">ROUND(B9*0.9,)</f>
        <v>#REF!</v>
      </c>
      <c r="C28" s="141" t="e">
        <f t="shared" ref="C28:AW28" si="4">ROUND(C9*0.9,)</f>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4"/>
        <v>#REF!</v>
      </c>
      <c r="S28" s="141" t="e">
        <f t="shared" si="4"/>
        <v>#REF!</v>
      </c>
      <c r="T28" s="141" t="e">
        <f t="shared" si="4"/>
        <v>#REF!</v>
      </c>
      <c r="U28" s="141" t="e">
        <f t="shared" si="4"/>
        <v>#REF!</v>
      </c>
      <c r="V28" s="141" t="e">
        <f t="shared" si="4"/>
        <v>#REF!</v>
      </c>
      <c r="W28" s="141" t="e">
        <f t="shared" si="4"/>
        <v>#REF!</v>
      </c>
      <c r="X28" s="141" t="e">
        <f t="shared" si="4"/>
        <v>#REF!</v>
      </c>
      <c r="Y28" s="141" t="e">
        <f t="shared" si="4"/>
        <v>#REF!</v>
      </c>
      <c r="Z28" s="141" t="e">
        <f t="shared" si="4"/>
        <v>#REF!</v>
      </c>
      <c r="AA28" s="141" t="e">
        <f t="shared" si="4"/>
        <v>#REF!</v>
      </c>
      <c r="AB28" s="141" t="e">
        <f t="shared" si="4"/>
        <v>#REF!</v>
      </c>
      <c r="AC28" s="141" t="e">
        <f t="shared" si="4"/>
        <v>#REF!</v>
      </c>
      <c r="AD28" s="141" t="e">
        <f t="shared" si="4"/>
        <v>#REF!</v>
      </c>
      <c r="AE28" s="141" t="e">
        <f t="shared" si="4"/>
        <v>#REF!</v>
      </c>
      <c r="AF28" s="141" t="e">
        <f t="shared" si="4"/>
        <v>#REF!</v>
      </c>
      <c r="AG28" s="141" t="e">
        <f t="shared" si="4"/>
        <v>#REF!</v>
      </c>
      <c r="AH28" s="141" t="e">
        <f t="shared" si="4"/>
        <v>#REF!</v>
      </c>
      <c r="AI28" s="141" t="e">
        <f t="shared" si="4"/>
        <v>#REF!</v>
      </c>
      <c r="AJ28" s="141" t="e">
        <f t="shared" si="4"/>
        <v>#REF!</v>
      </c>
      <c r="AK28" s="141" t="e">
        <f t="shared" si="4"/>
        <v>#REF!</v>
      </c>
      <c r="AL28" s="141" t="e">
        <f t="shared" si="4"/>
        <v>#REF!</v>
      </c>
      <c r="AM28" s="141" t="e">
        <f t="shared" si="4"/>
        <v>#REF!</v>
      </c>
      <c r="AN28" s="141" t="e">
        <f t="shared" si="4"/>
        <v>#REF!</v>
      </c>
      <c r="AO28" s="141" t="e">
        <f t="shared" si="4"/>
        <v>#REF!</v>
      </c>
      <c r="AP28" s="141" t="e">
        <f t="shared" si="4"/>
        <v>#REF!</v>
      </c>
      <c r="AQ28" s="141" t="e">
        <f t="shared" si="4"/>
        <v>#REF!</v>
      </c>
      <c r="AR28" s="141" t="e">
        <f t="shared" si="4"/>
        <v>#REF!</v>
      </c>
      <c r="AS28" s="141" t="e">
        <f t="shared" si="4"/>
        <v>#REF!</v>
      </c>
      <c r="AT28" s="141" t="e">
        <f t="shared" si="4"/>
        <v>#REF!</v>
      </c>
      <c r="AU28" s="141" t="e">
        <f t="shared" si="4"/>
        <v>#REF!</v>
      </c>
      <c r="AV28" s="141" t="e">
        <f t="shared" si="4"/>
        <v>#REF!</v>
      </c>
      <c r="AW28" s="141" t="e">
        <f t="shared" si="4"/>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ref="C30:AW30" si="5">ROUND(C11*0.9,)</f>
        <v>#REF!</v>
      </c>
      <c r="D30" s="141" t="e">
        <f t="shared" si="5"/>
        <v>#REF!</v>
      </c>
      <c r="E30" s="141" t="e">
        <f t="shared" si="5"/>
        <v>#REF!</v>
      </c>
      <c r="F30" s="141" t="e">
        <f t="shared" si="5"/>
        <v>#REF!</v>
      </c>
      <c r="G30" s="141" t="e">
        <f t="shared" si="5"/>
        <v>#REF!</v>
      </c>
      <c r="H30" s="141" t="e">
        <f t="shared" si="5"/>
        <v>#REF!</v>
      </c>
      <c r="I30" s="141" t="e">
        <f t="shared" si="5"/>
        <v>#REF!</v>
      </c>
      <c r="J30" s="141" t="e">
        <f t="shared" si="5"/>
        <v>#REF!</v>
      </c>
      <c r="K30" s="141" t="e">
        <f t="shared" si="5"/>
        <v>#REF!</v>
      </c>
      <c r="L30" s="141" t="e">
        <f t="shared" si="5"/>
        <v>#REF!</v>
      </c>
      <c r="M30" s="141" t="e">
        <f t="shared" si="5"/>
        <v>#REF!</v>
      </c>
      <c r="N30" s="141" t="e">
        <f t="shared" si="5"/>
        <v>#REF!</v>
      </c>
      <c r="O30" s="141" t="e">
        <f t="shared" si="5"/>
        <v>#REF!</v>
      </c>
      <c r="P30" s="141" t="e">
        <f t="shared" si="5"/>
        <v>#REF!</v>
      </c>
      <c r="Q30" s="141" t="e">
        <f t="shared" si="5"/>
        <v>#REF!</v>
      </c>
      <c r="R30" s="141" t="e">
        <f t="shared" si="5"/>
        <v>#REF!</v>
      </c>
      <c r="S30" s="141" t="e">
        <f t="shared" si="5"/>
        <v>#REF!</v>
      </c>
      <c r="T30" s="141" t="e">
        <f t="shared" si="5"/>
        <v>#REF!</v>
      </c>
      <c r="U30" s="141" t="e">
        <f t="shared" si="5"/>
        <v>#REF!</v>
      </c>
      <c r="V30" s="141" t="e">
        <f t="shared" si="5"/>
        <v>#REF!</v>
      </c>
      <c r="W30" s="141" t="e">
        <f t="shared" si="5"/>
        <v>#REF!</v>
      </c>
      <c r="X30" s="141" t="e">
        <f t="shared" si="5"/>
        <v>#REF!</v>
      </c>
      <c r="Y30" s="141" t="e">
        <f t="shared" si="5"/>
        <v>#REF!</v>
      </c>
      <c r="Z30" s="141" t="e">
        <f t="shared" si="5"/>
        <v>#REF!</v>
      </c>
      <c r="AA30" s="141" t="e">
        <f t="shared" si="5"/>
        <v>#REF!</v>
      </c>
      <c r="AB30" s="141" t="e">
        <f t="shared" si="5"/>
        <v>#REF!</v>
      </c>
      <c r="AC30" s="141" t="e">
        <f t="shared" si="5"/>
        <v>#REF!</v>
      </c>
      <c r="AD30" s="141" t="e">
        <f t="shared" si="5"/>
        <v>#REF!</v>
      </c>
      <c r="AE30" s="141" t="e">
        <f t="shared" si="5"/>
        <v>#REF!</v>
      </c>
      <c r="AF30" s="141" t="e">
        <f t="shared" si="5"/>
        <v>#REF!</v>
      </c>
      <c r="AG30" s="141" t="e">
        <f t="shared" si="5"/>
        <v>#REF!</v>
      </c>
      <c r="AH30" s="141" t="e">
        <f t="shared" si="5"/>
        <v>#REF!</v>
      </c>
      <c r="AI30" s="141" t="e">
        <f t="shared" si="5"/>
        <v>#REF!</v>
      </c>
      <c r="AJ30" s="141" t="e">
        <f t="shared" si="5"/>
        <v>#REF!</v>
      </c>
      <c r="AK30" s="141" t="e">
        <f t="shared" si="5"/>
        <v>#REF!</v>
      </c>
      <c r="AL30" s="141" t="e">
        <f t="shared" si="5"/>
        <v>#REF!</v>
      </c>
      <c r="AM30" s="141" t="e">
        <f t="shared" si="5"/>
        <v>#REF!</v>
      </c>
      <c r="AN30" s="141" t="e">
        <f t="shared" si="5"/>
        <v>#REF!</v>
      </c>
      <c r="AO30" s="141" t="e">
        <f t="shared" si="5"/>
        <v>#REF!</v>
      </c>
      <c r="AP30" s="141" t="e">
        <f t="shared" si="5"/>
        <v>#REF!</v>
      </c>
      <c r="AQ30" s="141" t="e">
        <f t="shared" si="5"/>
        <v>#REF!</v>
      </c>
      <c r="AR30" s="141" t="e">
        <f t="shared" si="5"/>
        <v>#REF!</v>
      </c>
      <c r="AS30" s="141" t="e">
        <f t="shared" si="5"/>
        <v>#REF!</v>
      </c>
      <c r="AT30" s="141" t="e">
        <f t="shared" si="5"/>
        <v>#REF!</v>
      </c>
      <c r="AU30" s="141" t="e">
        <f t="shared" si="5"/>
        <v>#REF!</v>
      </c>
      <c r="AV30" s="141" t="e">
        <f t="shared" si="5"/>
        <v>#REF!</v>
      </c>
      <c r="AW30" s="141" t="e">
        <f t="shared" si="5"/>
        <v>#REF!</v>
      </c>
    </row>
    <row r="31" spans="1:49" ht="11.45" customHeight="1" x14ac:dyDescent="0.2">
      <c r="A31" s="3">
        <v>2</v>
      </c>
      <c r="B31" s="141" t="e">
        <f t="shared" si="3"/>
        <v>#REF!</v>
      </c>
      <c r="C31" s="141" t="e">
        <f t="shared" ref="C31:AW31" si="6">ROUND(C12*0.9,)</f>
        <v>#REF!</v>
      </c>
      <c r="D31" s="141" t="e">
        <f t="shared" si="6"/>
        <v>#REF!</v>
      </c>
      <c r="E31" s="141" t="e">
        <f t="shared" si="6"/>
        <v>#REF!</v>
      </c>
      <c r="F31" s="141" t="e">
        <f t="shared" si="6"/>
        <v>#REF!</v>
      </c>
      <c r="G31" s="141" t="e">
        <f t="shared" si="6"/>
        <v>#REF!</v>
      </c>
      <c r="H31" s="141" t="e">
        <f t="shared" si="6"/>
        <v>#REF!</v>
      </c>
      <c r="I31" s="141" t="e">
        <f t="shared" si="6"/>
        <v>#REF!</v>
      </c>
      <c r="J31" s="141" t="e">
        <f t="shared" si="6"/>
        <v>#REF!</v>
      </c>
      <c r="K31" s="141" t="e">
        <f t="shared" si="6"/>
        <v>#REF!</v>
      </c>
      <c r="L31" s="141" t="e">
        <f t="shared" si="6"/>
        <v>#REF!</v>
      </c>
      <c r="M31" s="141" t="e">
        <f t="shared" si="6"/>
        <v>#REF!</v>
      </c>
      <c r="N31" s="141" t="e">
        <f t="shared" si="6"/>
        <v>#REF!</v>
      </c>
      <c r="O31" s="141" t="e">
        <f t="shared" si="6"/>
        <v>#REF!</v>
      </c>
      <c r="P31" s="141" t="e">
        <f t="shared" si="6"/>
        <v>#REF!</v>
      </c>
      <c r="Q31" s="141" t="e">
        <f t="shared" si="6"/>
        <v>#REF!</v>
      </c>
      <c r="R31" s="141" t="e">
        <f t="shared" si="6"/>
        <v>#REF!</v>
      </c>
      <c r="S31" s="141" t="e">
        <f t="shared" si="6"/>
        <v>#REF!</v>
      </c>
      <c r="T31" s="141" t="e">
        <f t="shared" si="6"/>
        <v>#REF!</v>
      </c>
      <c r="U31" s="141" t="e">
        <f t="shared" si="6"/>
        <v>#REF!</v>
      </c>
      <c r="V31" s="141" t="e">
        <f t="shared" si="6"/>
        <v>#REF!</v>
      </c>
      <c r="W31" s="141" t="e">
        <f t="shared" si="6"/>
        <v>#REF!</v>
      </c>
      <c r="X31" s="141" t="e">
        <f t="shared" si="6"/>
        <v>#REF!</v>
      </c>
      <c r="Y31" s="141" t="e">
        <f t="shared" si="6"/>
        <v>#REF!</v>
      </c>
      <c r="Z31" s="141" t="e">
        <f t="shared" si="6"/>
        <v>#REF!</v>
      </c>
      <c r="AA31" s="141" t="e">
        <f t="shared" si="6"/>
        <v>#REF!</v>
      </c>
      <c r="AB31" s="141" t="e">
        <f t="shared" si="6"/>
        <v>#REF!</v>
      </c>
      <c r="AC31" s="141" t="e">
        <f t="shared" si="6"/>
        <v>#REF!</v>
      </c>
      <c r="AD31" s="141" t="e">
        <f t="shared" si="6"/>
        <v>#REF!</v>
      </c>
      <c r="AE31" s="141" t="e">
        <f t="shared" si="6"/>
        <v>#REF!</v>
      </c>
      <c r="AF31" s="141" t="e">
        <f t="shared" si="6"/>
        <v>#REF!</v>
      </c>
      <c r="AG31" s="141" t="e">
        <f t="shared" si="6"/>
        <v>#REF!</v>
      </c>
      <c r="AH31" s="141" t="e">
        <f t="shared" si="6"/>
        <v>#REF!</v>
      </c>
      <c r="AI31" s="141" t="e">
        <f t="shared" si="6"/>
        <v>#REF!</v>
      </c>
      <c r="AJ31" s="141" t="e">
        <f t="shared" si="6"/>
        <v>#REF!</v>
      </c>
      <c r="AK31" s="141" t="e">
        <f t="shared" si="6"/>
        <v>#REF!</v>
      </c>
      <c r="AL31" s="141" t="e">
        <f t="shared" si="6"/>
        <v>#REF!</v>
      </c>
      <c r="AM31" s="141" t="e">
        <f t="shared" si="6"/>
        <v>#REF!</v>
      </c>
      <c r="AN31" s="141" t="e">
        <f t="shared" si="6"/>
        <v>#REF!</v>
      </c>
      <c r="AO31" s="141" t="e">
        <f t="shared" si="6"/>
        <v>#REF!</v>
      </c>
      <c r="AP31" s="141" t="e">
        <f t="shared" si="6"/>
        <v>#REF!</v>
      </c>
      <c r="AQ31" s="141" t="e">
        <f t="shared" si="6"/>
        <v>#REF!</v>
      </c>
      <c r="AR31" s="141" t="e">
        <f t="shared" si="6"/>
        <v>#REF!</v>
      </c>
      <c r="AS31" s="141" t="e">
        <f t="shared" si="6"/>
        <v>#REF!</v>
      </c>
      <c r="AT31" s="141" t="e">
        <f t="shared" si="6"/>
        <v>#REF!</v>
      </c>
      <c r="AU31" s="141" t="e">
        <f t="shared" si="6"/>
        <v>#REF!</v>
      </c>
      <c r="AV31" s="141" t="e">
        <f t="shared" si="6"/>
        <v>#REF!</v>
      </c>
      <c r="AW31" s="141" t="e">
        <f t="shared" si="6"/>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ref="C33:AW33" si="7">ROUND(C14*0.9,)</f>
        <v>#REF!</v>
      </c>
      <c r="D33" s="141" t="e">
        <f t="shared" si="7"/>
        <v>#REF!</v>
      </c>
      <c r="E33" s="141" t="e">
        <f t="shared" si="7"/>
        <v>#REF!</v>
      </c>
      <c r="F33" s="141" t="e">
        <f t="shared" si="7"/>
        <v>#REF!</v>
      </c>
      <c r="G33" s="141" t="e">
        <f t="shared" si="7"/>
        <v>#REF!</v>
      </c>
      <c r="H33" s="141" t="e">
        <f t="shared" si="7"/>
        <v>#REF!</v>
      </c>
      <c r="I33" s="141" t="e">
        <f t="shared" si="7"/>
        <v>#REF!</v>
      </c>
      <c r="J33" s="141" t="e">
        <f t="shared" si="7"/>
        <v>#REF!</v>
      </c>
      <c r="K33" s="141" t="e">
        <f t="shared" si="7"/>
        <v>#REF!</v>
      </c>
      <c r="L33" s="141" t="e">
        <f t="shared" si="7"/>
        <v>#REF!</v>
      </c>
      <c r="M33" s="141" t="e">
        <f t="shared" si="7"/>
        <v>#REF!</v>
      </c>
      <c r="N33" s="141" t="e">
        <f t="shared" si="7"/>
        <v>#REF!</v>
      </c>
      <c r="O33" s="141" t="e">
        <f t="shared" si="7"/>
        <v>#REF!</v>
      </c>
      <c r="P33" s="141" t="e">
        <f t="shared" si="7"/>
        <v>#REF!</v>
      </c>
      <c r="Q33" s="141" t="e">
        <f t="shared" si="7"/>
        <v>#REF!</v>
      </c>
      <c r="R33" s="141" t="e">
        <f t="shared" si="7"/>
        <v>#REF!</v>
      </c>
      <c r="S33" s="141" t="e">
        <f t="shared" si="7"/>
        <v>#REF!</v>
      </c>
      <c r="T33" s="141" t="e">
        <f t="shared" si="7"/>
        <v>#REF!</v>
      </c>
      <c r="U33" s="141" t="e">
        <f t="shared" si="7"/>
        <v>#REF!</v>
      </c>
      <c r="V33" s="141" t="e">
        <f t="shared" si="7"/>
        <v>#REF!</v>
      </c>
      <c r="W33" s="141" t="e">
        <f t="shared" si="7"/>
        <v>#REF!</v>
      </c>
      <c r="X33" s="141" t="e">
        <f t="shared" si="7"/>
        <v>#REF!</v>
      </c>
      <c r="Y33" s="141" t="e">
        <f t="shared" si="7"/>
        <v>#REF!</v>
      </c>
      <c r="Z33" s="141" t="e">
        <f t="shared" si="7"/>
        <v>#REF!</v>
      </c>
      <c r="AA33" s="141" t="e">
        <f t="shared" si="7"/>
        <v>#REF!</v>
      </c>
      <c r="AB33" s="141" t="e">
        <f t="shared" si="7"/>
        <v>#REF!</v>
      </c>
      <c r="AC33" s="141" t="e">
        <f t="shared" si="7"/>
        <v>#REF!</v>
      </c>
      <c r="AD33" s="141" t="e">
        <f t="shared" si="7"/>
        <v>#REF!</v>
      </c>
      <c r="AE33" s="141" t="e">
        <f t="shared" si="7"/>
        <v>#REF!</v>
      </c>
      <c r="AF33" s="141" t="e">
        <f t="shared" si="7"/>
        <v>#REF!</v>
      </c>
      <c r="AG33" s="141" t="e">
        <f t="shared" si="7"/>
        <v>#REF!</v>
      </c>
      <c r="AH33" s="141" t="e">
        <f t="shared" si="7"/>
        <v>#REF!</v>
      </c>
      <c r="AI33" s="141" t="e">
        <f t="shared" si="7"/>
        <v>#REF!</v>
      </c>
      <c r="AJ33" s="141" t="e">
        <f t="shared" si="7"/>
        <v>#REF!</v>
      </c>
      <c r="AK33" s="141" t="e">
        <f t="shared" si="7"/>
        <v>#REF!</v>
      </c>
      <c r="AL33" s="141" t="e">
        <f t="shared" si="7"/>
        <v>#REF!</v>
      </c>
      <c r="AM33" s="141" t="e">
        <f t="shared" si="7"/>
        <v>#REF!</v>
      </c>
      <c r="AN33" s="141" t="e">
        <f t="shared" si="7"/>
        <v>#REF!</v>
      </c>
      <c r="AO33" s="141" t="e">
        <f t="shared" si="7"/>
        <v>#REF!</v>
      </c>
      <c r="AP33" s="141" t="e">
        <f t="shared" si="7"/>
        <v>#REF!</v>
      </c>
      <c r="AQ33" s="141" t="e">
        <f t="shared" si="7"/>
        <v>#REF!</v>
      </c>
      <c r="AR33" s="141" t="e">
        <f t="shared" si="7"/>
        <v>#REF!</v>
      </c>
      <c r="AS33" s="141" t="e">
        <f t="shared" si="7"/>
        <v>#REF!</v>
      </c>
      <c r="AT33" s="141" t="e">
        <f t="shared" si="7"/>
        <v>#REF!</v>
      </c>
      <c r="AU33" s="141" t="e">
        <f t="shared" si="7"/>
        <v>#REF!</v>
      </c>
      <c r="AV33" s="141" t="e">
        <f t="shared" si="7"/>
        <v>#REF!</v>
      </c>
      <c r="AW33" s="141" t="e">
        <f t="shared" si="7"/>
        <v>#REF!</v>
      </c>
    </row>
    <row r="34" spans="1:49" ht="11.45" customHeight="1" x14ac:dyDescent="0.2">
      <c r="A34" s="3">
        <v>2</v>
      </c>
      <c r="B34" s="141" t="e">
        <f t="shared" si="3"/>
        <v>#REF!</v>
      </c>
      <c r="C34" s="141" t="e">
        <f t="shared" ref="C34:AW34" si="8">ROUND(C15*0.9,)</f>
        <v>#REF!</v>
      </c>
      <c r="D34" s="141" t="e">
        <f t="shared" si="8"/>
        <v>#REF!</v>
      </c>
      <c r="E34" s="141" t="e">
        <f t="shared" si="8"/>
        <v>#REF!</v>
      </c>
      <c r="F34" s="141" t="e">
        <f t="shared" si="8"/>
        <v>#REF!</v>
      </c>
      <c r="G34" s="141" t="e">
        <f t="shared" si="8"/>
        <v>#REF!</v>
      </c>
      <c r="H34" s="141" t="e">
        <f t="shared" si="8"/>
        <v>#REF!</v>
      </c>
      <c r="I34" s="141" t="e">
        <f t="shared" si="8"/>
        <v>#REF!</v>
      </c>
      <c r="J34" s="141" t="e">
        <f t="shared" si="8"/>
        <v>#REF!</v>
      </c>
      <c r="K34" s="141" t="e">
        <f t="shared" si="8"/>
        <v>#REF!</v>
      </c>
      <c r="L34" s="141" t="e">
        <f t="shared" si="8"/>
        <v>#REF!</v>
      </c>
      <c r="M34" s="141" t="e">
        <f t="shared" si="8"/>
        <v>#REF!</v>
      </c>
      <c r="N34" s="141" t="e">
        <f t="shared" si="8"/>
        <v>#REF!</v>
      </c>
      <c r="O34" s="141" t="e">
        <f t="shared" si="8"/>
        <v>#REF!</v>
      </c>
      <c r="P34" s="141" t="e">
        <f t="shared" si="8"/>
        <v>#REF!</v>
      </c>
      <c r="Q34" s="141" t="e">
        <f t="shared" si="8"/>
        <v>#REF!</v>
      </c>
      <c r="R34" s="141" t="e">
        <f t="shared" si="8"/>
        <v>#REF!</v>
      </c>
      <c r="S34" s="141" t="e">
        <f t="shared" si="8"/>
        <v>#REF!</v>
      </c>
      <c r="T34" s="141" t="e">
        <f t="shared" si="8"/>
        <v>#REF!</v>
      </c>
      <c r="U34" s="141" t="e">
        <f t="shared" si="8"/>
        <v>#REF!</v>
      </c>
      <c r="V34" s="141" t="e">
        <f t="shared" si="8"/>
        <v>#REF!</v>
      </c>
      <c r="W34" s="141" t="e">
        <f t="shared" si="8"/>
        <v>#REF!</v>
      </c>
      <c r="X34" s="141" t="e">
        <f t="shared" si="8"/>
        <v>#REF!</v>
      </c>
      <c r="Y34" s="141" t="e">
        <f t="shared" si="8"/>
        <v>#REF!</v>
      </c>
      <c r="Z34" s="141" t="e">
        <f t="shared" si="8"/>
        <v>#REF!</v>
      </c>
      <c r="AA34" s="141" t="e">
        <f t="shared" si="8"/>
        <v>#REF!</v>
      </c>
      <c r="AB34" s="141" t="e">
        <f t="shared" si="8"/>
        <v>#REF!</v>
      </c>
      <c r="AC34" s="141" t="e">
        <f t="shared" si="8"/>
        <v>#REF!</v>
      </c>
      <c r="AD34" s="141" t="e">
        <f t="shared" si="8"/>
        <v>#REF!</v>
      </c>
      <c r="AE34" s="141" t="e">
        <f t="shared" si="8"/>
        <v>#REF!</v>
      </c>
      <c r="AF34" s="141" t="e">
        <f t="shared" si="8"/>
        <v>#REF!</v>
      </c>
      <c r="AG34" s="141" t="e">
        <f t="shared" si="8"/>
        <v>#REF!</v>
      </c>
      <c r="AH34" s="141" t="e">
        <f t="shared" si="8"/>
        <v>#REF!</v>
      </c>
      <c r="AI34" s="141" t="e">
        <f t="shared" si="8"/>
        <v>#REF!</v>
      </c>
      <c r="AJ34" s="141" t="e">
        <f t="shared" si="8"/>
        <v>#REF!</v>
      </c>
      <c r="AK34" s="141" t="e">
        <f t="shared" si="8"/>
        <v>#REF!</v>
      </c>
      <c r="AL34" s="141" t="e">
        <f t="shared" si="8"/>
        <v>#REF!</v>
      </c>
      <c r="AM34" s="141" t="e">
        <f t="shared" si="8"/>
        <v>#REF!</v>
      </c>
      <c r="AN34" s="141" t="e">
        <f t="shared" si="8"/>
        <v>#REF!</v>
      </c>
      <c r="AO34" s="141" t="e">
        <f t="shared" si="8"/>
        <v>#REF!</v>
      </c>
      <c r="AP34" s="141" t="e">
        <f t="shared" si="8"/>
        <v>#REF!</v>
      </c>
      <c r="AQ34" s="141" t="e">
        <f t="shared" si="8"/>
        <v>#REF!</v>
      </c>
      <c r="AR34" s="141" t="e">
        <f t="shared" si="8"/>
        <v>#REF!</v>
      </c>
      <c r="AS34" s="141" t="e">
        <f t="shared" si="8"/>
        <v>#REF!</v>
      </c>
      <c r="AT34" s="141" t="e">
        <f t="shared" si="8"/>
        <v>#REF!</v>
      </c>
      <c r="AU34" s="141" t="e">
        <f t="shared" si="8"/>
        <v>#REF!</v>
      </c>
      <c r="AV34" s="141" t="e">
        <f t="shared" si="8"/>
        <v>#REF!</v>
      </c>
      <c r="AW34" s="141" t="e">
        <f t="shared" si="8"/>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ref="C36:AW36" si="9">ROUND(C17*0.9,)</f>
        <v>#REF!</v>
      </c>
      <c r="D36" s="141" t="e">
        <f t="shared" si="9"/>
        <v>#REF!</v>
      </c>
      <c r="E36" s="141" t="e">
        <f t="shared" si="9"/>
        <v>#REF!</v>
      </c>
      <c r="F36" s="141" t="e">
        <f t="shared" si="9"/>
        <v>#REF!</v>
      </c>
      <c r="G36" s="141" t="e">
        <f t="shared" si="9"/>
        <v>#REF!</v>
      </c>
      <c r="H36" s="141" t="e">
        <f t="shared" si="9"/>
        <v>#REF!</v>
      </c>
      <c r="I36" s="141" t="e">
        <f t="shared" si="9"/>
        <v>#REF!</v>
      </c>
      <c r="J36" s="141" t="e">
        <f t="shared" si="9"/>
        <v>#REF!</v>
      </c>
      <c r="K36" s="141" t="e">
        <f t="shared" si="9"/>
        <v>#REF!</v>
      </c>
      <c r="L36" s="141" t="e">
        <f t="shared" si="9"/>
        <v>#REF!</v>
      </c>
      <c r="M36" s="141" t="e">
        <f t="shared" si="9"/>
        <v>#REF!</v>
      </c>
      <c r="N36" s="141" t="e">
        <f t="shared" si="9"/>
        <v>#REF!</v>
      </c>
      <c r="O36" s="141" t="e">
        <f t="shared" si="9"/>
        <v>#REF!</v>
      </c>
      <c r="P36" s="141" t="e">
        <f t="shared" si="9"/>
        <v>#REF!</v>
      </c>
      <c r="Q36" s="141" t="e">
        <f t="shared" si="9"/>
        <v>#REF!</v>
      </c>
      <c r="R36" s="141" t="e">
        <f t="shared" si="9"/>
        <v>#REF!</v>
      </c>
      <c r="S36" s="141" t="e">
        <f t="shared" si="9"/>
        <v>#REF!</v>
      </c>
      <c r="T36" s="141" t="e">
        <f t="shared" si="9"/>
        <v>#REF!</v>
      </c>
      <c r="U36" s="141" t="e">
        <f t="shared" si="9"/>
        <v>#REF!</v>
      </c>
      <c r="V36" s="141" t="e">
        <f t="shared" si="9"/>
        <v>#REF!</v>
      </c>
      <c r="W36" s="141" t="e">
        <f t="shared" si="9"/>
        <v>#REF!</v>
      </c>
      <c r="X36" s="141" t="e">
        <f t="shared" si="9"/>
        <v>#REF!</v>
      </c>
      <c r="Y36" s="141" t="e">
        <f t="shared" si="9"/>
        <v>#REF!</v>
      </c>
      <c r="Z36" s="141" t="e">
        <f t="shared" si="9"/>
        <v>#REF!</v>
      </c>
      <c r="AA36" s="141" t="e">
        <f t="shared" si="9"/>
        <v>#REF!</v>
      </c>
      <c r="AB36" s="141" t="e">
        <f t="shared" si="9"/>
        <v>#REF!</v>
      </c>
      <c r="AC36" s="141" t="e">
        <f t="shared" si="9"/>
        <v>#REF!</v>
      </c>
      <c r="AD36" s="141" t="e">
        <f t="shared" si="9"/>
        <v>#REF!</v>
      </c>
      <c r="AE36" s="141" t="e">
        <f t="shared" si="9"/>
        <v>#REF!</v>
      </c>
      <c r="AF36" s="141" t="e">
        <f t="shared" si="9"/>
        <v>#REF!</v>
      </c>
      <c r="AG36" s="141" t="e">
        <f t="shared" si="9"/>
        <v>#REF!</v>
      </c>
      <c r="AH36" s="141" t="e">
        <f t="shared" si="9"/>
        <v>#REF!</v>
      </c>
      <c r="AI36" s="141" t="e">
        <f t="shared" si="9"/>
        <v>#REF!</v>
      </c>
      <c r="AJ36" s="141" t="e">
        <f t="shared" si="9"/>
        <v>#REF!</v>
      </c>
      <c r="AK36" s="141" t="e">
        <f t="shared" si="9"/>
        <v>#REF!</v>
      </c>
      <c r="AL36" s="141" t="e">
        <f t="shared" si="9"/>
        <v>#REF!</v>
      </c>
      <c r="AM36" s="141" t="e">
        <f t="shared" si="9"/>
        <v>#REF!</v>
      </c>
      <c r="AN36" s="141" t="e">
        <f t="shared" si="9"/>
        <v>#REF!</v>
      </c>
      <c r="AO36" s="141" t="e">
        <f t="shared" si="9"/>
        <v>#REF!</v>
      </c>
      <c r="AP36" s="141" t="e">
        <f t="shared" si="9"/>
        <v>#REF!</v>
      </c>
      <c r="AQ36" s="141" t="e">
        <f t="shared" si="9"/>
        <v>#REF!</v>
      </c>
      <c r="AR36" s="141" t="e">
        <f t="shared" si="9"/>
        <v>#REF!</v>
      </c>
      <c r="AS36" s="141" t="e">
        <f t="shared" si="9"/>
        <v>#REF!</v>
      </c>
      <c r="AT36" s="141" t="e">
        <f t="shared" si="9"/>
        <v>#REF!</v>
      </c>
      <c r="AU36" s="141" t="e">
        <f t="shared" si="9"/>
        <v>#REF!</v>
      </c>
      <c r="AV36" s="141" t="e">
        <f t="shared" si="9"/>
        <v>#REF!</v>
      </c>
      <c r="AW36" s="141" t="e">
        <f t="shared" si="9"/>
        <v>#REF!</v>
      </c>
    </row>
    <row r="37" spans="1:49" ht="11.45" customHeight="1" x14ac:dyDescent="0.2">
      <c r="A37" s="3">
        <v>2</v>
      </c>
      <c r="B37" s="141" t="e">
        <f t="shared" si="3"/>
        <v>#REF!</v>
      </c>
      <c r="C37" s="141" t="e">
        <f t="shared" ref="C37:AW37" si="10">ROUND(C18*0.9,)</f>
        <v>#REF!</v>
      </c>
      <c r="D37" s="141" t="e">
        <f t="shared" si="10"/>
        <v>#REF!</v>
      </c>
      <c r="E37" s="141" t="e">
        <f t="shared" si="10"/>
        <v>#REF!</v>
      </c>
      <c r="F37" s="141" t="e">
        <f t="shared" si="10"/>
        <v>#REF!</v>
      </c>
      <c r="G37" s="141" t="e">
        <f t="shared" si="10"/>
        <v>#REF!</v>
      </c>
      <c r="H37" s="141" t="e">
        <f t="shared" si="10"/>
        <v>#REF!</v>
      </c>
      <c r="I37" s="141" t="e">
        <f t="shared" si="10"/>
        <v>#REF!</v>
      </c>
      <c r="J37" s="141" t="e">
        <f t="shared" si="10"/>
        <v>#REF!</v>
      </c>
      <c r="K37" s="141" t="e">
        <f t="shared" si="10"/>
        <v>#REF!</v>
      </c>
      <c r="L37" s="141" t="e">
        <f t="shared" si="10"/>
        <v>#REF!</v>
      </c>
      <c r="M37" s="141" t="e">
        <f t="shared" si="10"/>
        <v>#REF!</v>
      </c>
      <c r="N37" s="141" t="e">
        <f t="shared" si="10"/>
        <v>#REF!</v>
      </c>
      <c r="O37" s="141" t="e">
        <f t="shared" si="10"/>
        <v>#REF!</v>
      </c>
      <c r="P37" s="141" t="e">
        <f t="shared" si="10"/>
        <v>#REF!</v>
      </c>
      <c r="Q37" s="141" t="e">
        <f t="shared" si="10"/>
        <v>#REF!</v>
      </c>
      <c r="R37" s="141" t="e">
        <f t="shared" si="10"/>
        <v>#REF!</v>
      </c>
      <c r="S37" s="141" t="e">
        <f t="shared" si="10"/>
        <v>#REF!</v>
      </c>
      <c r="T37" s="141" t="e">
        <f t="shared" si="10"/>
        <v>#REF!</v>
      </c>
      <c r="U37" s="141" t="e">
        <f t="shared" si="10"/>
        <v>#REF!</v>
      </c>
      <c r="V37" s="141" t="e">
        <f t="shared" si="10"/>
        <v>#REF!</v>
      </c>
      <c r="W37" s="141" t="e">
        <f t="shared" si="10"/>
        <v>#REF!</v>
      </c>
      <c r="X37" s="141" t="e">
        <f t="shared" si="10"/>
        <v>#REF!</v>
      </c>
      <c r="Y37" s="141" t="e">
        <f t="shared" si="10"/>
        <v>#REF!</v>
      </c>
      <c r="Z37" s="141" t="e">
        <f t="shared" si="10"/>
        <v>#REF!</v>
      </c>
      <c r="AA37" s="141" t="e">
        <f t="shared" si="10"/>
        <v>#REF!</v>
      </c>
      <c r="AB37" s="141" t="e">
        <f t="shared" si="10"/>
        <v>#REF!</v>
      </c>
      <c r="AC37" s="141" t="e">
        <f t="shared" si="10"/>
        <v>#REF!</v>
      </c>
      <c r="AD37" s="141" t="e">
        <f t="shared" si="10"/>
        <v>#REF!</v>
      </c>
      <c r="AE37" s="141" t="e">
        <f t="shared" si="10"/>
        <v>#REF!</v>
      </c>
      <c r="AF37" s="141" t="e">
        <f t="shared" si="10"/>
        <v>#REF!</v>
      </c>
      <c r="AG37" s="141" t="e">
        <f t="shared" si="10"/>
        <v>#REF!</v>
      </c>
      <c r="AH37" s="141" t="e">
        <f t="shared" si="10"/>
        <v>#REF!</v>
      </c>
      <c r="AI37" s="141" t="e">
        <f t="shared" si="10"/>
        <v>#REF!</v>
      </c>
      <c r="AJ37" s="141" t="e">
        <f t="shared" si="10"/>
        <v>#REF!</v>
      </c>
      <c r="AK37" s="141" t="e">
        <f t="shared" si="10"/>
        <v>#REF!</v>
      </c>
      <c r="AL37" s="141" t="e">
        <f t="shared" si="10"/>
        <v>#REF!</v>
      </c>
      <c r="AM37" s="141" t="e">
        <f t="shared" si="10"/>
        <v>#REF!</v>
      </c>
      <c r="AN37" s="141" t="e">
        <f t="shared" si="10"/>
        <v>#REF!</v>
      </c>
      <c r="AO37" s="141" t="e">
        <f t="shared" si="10"/>
        <v>#REF!</v>
      </c>
      <c r="AP37" s="141" t="e">
        <f t="shared" si="10"/>
        <v>#REF!</v>
      </c>
      <c r="AQ37" s="141" t="e">
        <f t="shared" si="10"/>
        <v>#REF!</v>
      </c>
      <c r="AR37" s="141" t="e">
        <f t="shared" si="10"/>
        <v>#REF!</v>
      </c>
      <c r="AS37" s="141" t="e">
        <f t="shared" si="10"/>
        <v>#REF!</v>
      </c>
      <c r="AT37" s="141" t="e">
        <f t="shared" si="10"/>
        <v>#REF!</v>
      </c>
      <c r="AU37" s="141" t="e">
        <f t="shared" si="10"/>
        <v>#REF!</v>
      </c>
      <c r="AV37" s="141" t="e">
        <f t="shared" si="10"/>
        <v>#REF!</v>
      </c>
      <c r="AW37" s="141" t="e">
        <f t="shared" si="10"/>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ref="C39:AW39" si="11">ROUND(C20*0.9,)</f>
        <v>#REF!</v>
      </c>
      <c r="D39" s="141" t="e">
        <f t="shared" si="11"/>
        <v>#REF!</v>
      </c>
      <c r="E39" s="141" t="e">
        <f t="shared" si="11"/>
        <v>#REF!</v>
      </c>
      <c r="F39" s="141" t="e">
        <f t="shared" si="11"/>
        <v>#REF!</v>
      </c>
      <c r="G39" s="141" t="e">
        <f t="shared" si="11"/>
        <v>#REF!</v>
      </c>
      <c r="H39" s="141" t="e">
        <f t="shared" si="11"/>
        <v>#REF!</v>
      </c>
      <c r="I39" s="141" t="e">
        <f t="shared" si="11"/>
        <v>#REF!</v>
      </c>
      <c r="J39" s="141" t="e">
        <f t="shared" si="11"/>
        <v>#REF!</v>
      </c>
      <c r="K39" s="141" t="e">
        <f t="shared" si="11"/>
        <v>#REF!</v>
      </c>
      <c r="L39" s="141" t="e">
        <f t="shared" si="11"/>
        <v>#REF!</v>
      </c>
      <c r="M39" s="141" t="e">
        <f t="shared" si="11"/>
        <v>#REF!</v>
      </c>
      <c r="N39" s="141" t="e">
        <f t="shared" si="11"/>
        <v>#REF!</v>
      </c>
      <c r="O39" s="141" t="e">
        <f t="shared" si="11"/>
        <v>#REF!</v>
      </c>
      <c r="P39" s="141" t="e">
        <f t="shared" si="11"/>
        <v>#REF!</v>
      </c>
      <c r="Q39" s="141" t="e">
        <f t="shared" si="11"/>
        <v>#REF!</v>
      </c>
      <c r="R39" s="141" t="e">
        <f t="shared" si="11"/>
        <v>#REF!</v>
      </c>
      <c r="S39" s="141" t="e">
        <f t="shared" si="11"/>
        <v>#REF!</v>
      </c>
      <c r="T39" s="141" t="e">
        <f t="shared" si="11"/>
        <v>#REF!</v>
      </c>
      <c r="U39" s="141" t="e">
        <f t="shared" si="11"/>
        <v>#REF!</v>
      </c>
      <c r="V39" s="141" t="e">
        <f t="shared" si="11"/>
        <v>#REF!</v>
      </c>
      <c r="W39" s="141" t="e">
        <f t="shared" si="11"/>
        <v>#REF!</v>
      </c>
      <c r="X39" s="141" t="e">
        <f t="shared" si="11"/>
        <v>#REF!</v>
      </c>
      <c r="Y39" s="141" t="e">
        <f t="shared" si="11"/>
        <v>#REF!</v>
      </c>
      <c r="Z39" s="141" t="e">
        <f t="shared" si="11"/>
        <v>#REF!</v>
      </c>
      <c r="AA39" s="141" t="e">
        <f t="shared" si="11"/>
        <v>#REF!</v>
      </c>
      <c r="AB39" s="141" t="e">
        <f t="shared" si="11"/>
        <v>#REF!</v>
      </c>
      <c r="AC39" s="141" t="e">
        <f t="shared" si="11"/>
        <v>#REF!</v>
      </c>
      <c r="AD39" s="141" t="e">
        <f t="shared" si="11"/>
        <v>#REF!</v>
      </c>
      <c r="AE39" s="141" t="e">
        <f t="shared" si="11"/>
        <v>#REF!</v>
      </c>
      <c r="AF39" s="141" t="e">
        <f t="shared" si="11"/>
        <v>#REF!</v>
      </c>
      <c r="AG39" s="141" t="e">
        <f t="shared" si="11"/>
        <v>#REF!</v>
      </c>
      <c r="AH39" s="141" t="e">
        <f t="shared" si="11"/>
        <v>#REF!</v>
      </c>
      <c r="AI39" s="141" t="e">
        <f t="shared" si="11"/>
        <v>#REF!</v>
      </c>
      <c r="AJ39" s="141" t="e">
        <f t="shared" si="11"/>
        <v>#REF!</v>
      </c>
      <c r="AK39" s="141" t="e">
        <f t="shared" si="11"/>
        <v>#REF!</v>
      </c>
      <c r="AL39" s="141" t="e">
        <f t="shared" si="11"/>
        <v>#REF!</v>
      </c>
      <c r="AM39" s="141" t="e">
        <f t="shared" si="11"/>
        <v>#REF!</v>
      </c>
      <c r="AN39" s="141" t="e">
        <f t="shared" si="11"/>
        <v>#REF!</v>
      </c>
      <c r="AO39" s="141" t="e">
        <f t="shared" si="11"/>
        <v>#REF!</v>
      </c>
      <c r="AP39" s="141" t="e">
        <f t="shared" si="11"/>
        <v>#REF!</v>
      </c>
      <c r="AQ39" s="141" t="e">
        <f t="shared" si="11"/>
        <v>#REF!</v>
      </c>
      <c r="AR39" s="141" t="e">
        <f t="shared" si="11"/>
        <v>#REF!</v>
      </c>
      <c r="AS39" s="141" t="e">
        <f t="shared" si="11"/>
        <v>#REF!</v>
      </c>
      <c r="AT39" s="141" t="e">
        <f t="shared" si="11"/>
        <v>#REF!</v>
      </c>
      <c r="AU39" s="141" t="e">
        <f t="shared" si="11"/>
        <v>#REF!</v>
      </c>
      <c r="AV39" s="141" t="e">
        <f t="shared" si="11"/>
        <v>#REF!</v>
      </c>
      <c r="AW39" s="141" t="e">
        <f t="shared" si="11"/>
        <v>#REF!</v>
      </c>
    </row>
    <row r="40" spans="1:49" ht="11.45" customHeight="1" x14ac:dyDescent="0.2">
      <c r="A40" s="3">
        <v>2</v>
      </c>
      <c r="B40" s="141" t="e">
        <f t="shared" si="3"/>
        <v>#REF!</v>
      </c>
      <c r="C40" s="141" t="e">
        <f t="shared" ref="C40:AW40" si="12">ROUND(C21*0.9,)</f>
        <v>#REF!</v>
      </c>
      <c r="D40" s="141" t="e">
        <f t="shared" si="12"/>
        <v>#REF!</v>
      </c>
      <c r="E40" s="141" t="e">
        <f t="shared" si="12"/>
        <v>#REF!</v>
      </c>
      <c r="F40" s="141" t="e">
        <f t="shared" si="12"/>
        <v>#REF!</v>
      </c>
      <c r="G40" s="141" t="e">
        <f t="shared" si="12"/>
        <v>#REF!</v>
      </c>
      <c r="H40" s="141" t="e">
        <f t="shared" si="12"/>
        <v>#REF!</v>
      </c>
      <c r="I40" s="141" t="e">
        <f t="shared" si="12"/>
        <v>#REF!</v>
      </c>
      <c r="J40" s="141" t="e">
        <f t="shared" si="12"/>
        <v>#REF!</v>
      </c>
      <c r="K40" s="141" t="e">
        <f t="shared" si="12"/>
        <v>#REF!</v>
      </c>
      <c r="L40" s="141" t="e">
        <f t="shared" si="12"/>
        <v>#REF!</v>
      </c>
      <c r="M40" s="141" t="e">
        <f t="shared" si="12"/>
        <v>#REF!</v>
      </c>
      <c r="N40" s="141" t="e">
        <f t="shared" si="12"/>
        <v>#REF!</v>
      </c>
      <c r="O40" s="141" t="e">
        <f t="shared" si="12"/>
        <v>#REF!</v>
      </c>
      <c r="P40" s="141" t="e">
        <f t="shared" si="12"/>
        <v>#REF!</v>
      </c>
      <c r="Q40" s="141" t="e">
        <f t="shared" si="12"/>
        <v>#REF!</v>
      </c>
      <c r="R40" s="141" t="e">
        <f t="shared" si="12"/>
        <v>#REF!</v>
      </c>
      <c r="S40" s="141" t="e">
        <f t="shared" si="12"/>
        <v>#REF!</v>
      </c>
      <c r="T40" s="141" t="e">
        <f t="shared" si="12"/>
        <v>#REF!</v>
      </c>
      <c r="U40" s="141" t="e">
        <f t="shared" si="12"/>
        <v>#REF!</v>
      </c>
      <c r="V40" s="141" t="e">
        <f t="shared" si="12"/>
        <v>#REF!</v>
      </c>
      <c r="W40" s="141" t="e">
        <f t="shared" si="12"/>
        <v>#REF!</v>
      </c>
      <c r="X40" s="141" t="e">
        <f t="shared" si="12"/>
        <v>#REF!</v>
      </c>
      <c r="Y40" s="141" t="e">
        <f t="shared" si="12"/>
        <v>#REF!</v>
      </c>
      <c r="Z40" s="141" t="e">
        <f t="shared" si="12"/>
        <v>#REF!</v>
      </c>
      <c r="AA40" s="141" t="e">
        <f t="shared" si="12"/>
        <v>#REF!</v>
      </c>
      <c r="AB40" s="141" t="e">
        <f t="shared" si="12"/>
        <v>#REF!</v>
      </c>
      <c r="AC40" s="141" t="e">
        <f t="shared" si="12"/>
        <v>#REF!</v>
      </c>
      <c r="AD40" s="141" t="e">
        <f t="shared" si="12"/>
        <v>#REF!</v>
      </c>
      <c r="AE40" s="141" t="e">
        <f t="shared" si="12"/>
        <v>#REF!</v>
      </c>
      <c r="AF40" s="141" t="e">
        <f t="shared" si="12"/>
        <v>#REF!</v>
      </c>
      <c r="AG40" s="141" t="e">
        <f t="shared" si="12"/>
        <v>#REF!</v>
      </c>
      <c r="AH40" s="141" t="e">
        <f t="shared" si="12"/>
        <v>#REF!</v>
      </c>
      <c r="AI40" s="141" t="e">
        <f t="shared" si="12"/>
        <v>#REF!</v>
      </c>
      <c r="AJ40" s="141" t="e">
        <f t="shared" si="12"/>
        <v>#REF!</v>
      </c>
      <c r="AK40" s="141" t="e">
        <f t="shared" si="12"/>
        <v>#REF!</v>
      </c>
      <c r="AL40" s="141" t="e">
        <f t="shared" si="12"/>
        <v>#REF!</v>
      </c>
      <c r="AM40" s="141" t="e">
        <f t="shared" si="12"/>
        <v>#REF!</v>
      </c>
      <c r="AN40" s="141" t="e">
        <f t="shared" si="12"/>
        <v>#REF!</v>
      </c>
      <c r="AO40" s="141" t="e">
        <f t="shared" si="12"/>
        <v>#REF!</v>
      </c>
      <c r="AP40" s="141" t="e">
        <f t="shared" si="12"/>
        <v>#REF!</v>
      </c>
      <c r="AQ40" s="141" t="e">
        <f t="shared" si="12"/>
        <v>#REF!</v>
      </c>
      <c r="AR40" s="141" t="e">
        <f t="shared" si="12"/>
        <v>#REF!</v>
      </c>
      <c r="AS40" s="141" t="e">
        <f t="shared" si="12"/>
        <v>#REF!</v>
      </c>
      <c r="AT40" s="141" t="e">
        <f t="shared" si="12"/>
        <v>#REF!</v>
      </c>
      <c r="AU40" s="141" t="e">
        <f t="shared" si="12"/>
        <v>#REF!</v>
      </c>
      <c r="AV40" s="141" t="e">
        <f t="shared" si="12"/>
        <v>#REF!</v>
      </c>
      <c r="AW40" s="141" t="e">
        <f t="shared" si="12"/>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zoomScale="115" zoomScaleNormal="115" workbookViewId="0">
      <pane xSplit="1" topLeftCell="B1" activePane="topRight" state="frozen"/>
      <selection pane="topRight" activeCell="E19" sqref="E19"/>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row>
    <row r="23" spans="1:49" ht="11.45" customHeight="1" x14ac:dyDescent="0.2">
      <c r="A23" s="24"/>
    </row>
    <row r="24" spans="1:49" x14ac:dyDescent="0.2">
      <c r="A24" s="41" t="s">
        <v>18</v>
      </c>
    </row>
    <row r="25" spans="1:49" x14ac:dyDescent="0.2">
      <c r="A25" s="38" t="s">
        <v>164</v>
      </c>
    </row>
    <row r="26" spans="1:49" x14ac:dyDescent="0.2">
      <c r="A26" s="22"/>
    </row>
    <row r="27" spans="1:49" x14ac:dyDescent="0.2">
      <c r="A27" s="41" t="s">
        <v>3</v>
      </c>
    </row>
    <row r="28" spans="1:49" x14ac:dyDescent="0.2">
      <c r="A28" s="42" t="s">
        <v>4</v>
      </c>
    </row>
    <row r="29" spans="1:49" x14ac:dyDescent="0.2">
      <c r="A29" s="42" t="s">
        <v>5</v>
      </c>
    </row>
    <row r="30" spans="1:49" ht="12.6" customHeight="1" x14ac:dyDescent="0.2">
      <c r="A30" s="26" t="s">
        <v>6</v>
      </c>
    </row>
    <row r="31" spans="1:49" x14ac:dyDescent="0.2">
      <c r="A31" s="42" t="s">
        <v>75</v>
      </c>
    </row>
    <row r="32" spans="1:49"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166</v>
      </c>
    </row>
  </sheetData>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80"/>
  <sheetViews>
    <sheetView zoomScaleNormal="100" workbookViewId="0">
      <pane xSplit="1" topLeftCell="B1" activePane="topRight" state="frozen"/>
      <selection activeCell="C42" sqref="C42"/>
      <selection pane="topRight" activeCell="C42" sqref="C42"/>
    </sheetView>
  </sheetViews>
  <sheetFormatPr defaultColWidth="8.5703125" defaultRowHeight="12" x14ac:dyDescent="0.2"/>
  <cols>
    <col min="1" max="1" width="84.85546875" style="1" customWidth="1"/>
    <col min="2" max="30" width="9.85546875" style="1" bestFit="1" customWidth="1"/>
    <col min="31" max="16384" width="8.5703125" style="1"/>
  </cols>
  <sheetData>
    <row r="1" spans="1:30" ht="11.45" customHeight="1" x14ac:dyDescent="0.2">
      <c r="A1" s="9" t="s">
        <v>175</v>
      </c>
    </row>
    <row r="2" spans="1:30" ht="11.45" customHeight="1" x14ac:dyDescent="0.2">
      <c r="A2" s="19"/>
    </row>
    <row r="3" spans="1:30" ht="11.45" customHeight="1" x14ac:dyDescent="0.2">
      <c r="A3" s="76" t="s">
        <v>178</v>
      </c>
    </row>
    <row r="4" spans="1:30" ht="11.25" customHeight="1" x14ac:dyDescent="0.2">
      <c r="A4" s="51" t="s">
        <v>1</v>
      </c>
    </row>
    <row r="5" spans="1:30" s="12" customFormat="1" ht="25.5" customHeight="1" x14ac:dyDescent="0.2">
      <c r="A5" s="8" t="s">
        <v>0</v>
      </c>
      <c r="B5" s="129">
        <f>'Наполни своё лето| comiss'!B5</f>
        <v>45847</v>
      </c>
      <c r="C5" s="129">
        <f>'Наполни своё лето| comiss'!C5</f>
        <v>45849</v>
      </c>
      <c r="D5" s="129">
        <f>'Наполни своё лето| comiss'!D5</f>
        <v>45851</v>
      </c>
      <c r="E5" s="129">
        <f>'Наполни своё лето| comiss'!E5</f>
        <v>45852</v>
      </c>
      <c r="F5" s="129">
        <f>'Наполни своё лето| comiss'!F5</f>
        <v>45854</v>
      </c>
      <c r="G5" s="129">
        <f>'Наполни своё лето| comiss'!G5</f>
        <v>45856</v>
      </c>
      <c r="H5" s="129">
        <f>'Наполни своё лето| comiss'!H5</f>
        <v>45858</v>
      </c>
      <c r="I5" s="129">
        <f>'Наполни своё лето| comiss'!I5</f>
        <v>45860</v>
      </c>
      <c r="J5" s="129">
        <f>'Наполни своё лето| comiss'!J5</f>
        <v>45862</v>
      </c>
      <c r="K5" s="129">
        <f>'Наполни своё лето| comiss'!K5</f>
        <v>45863</v>
      </c>
      <c r="L5" s="129">
        <f>'Наполни своё лето| comiss'!L5</f>
        <v>45865</v>
      </c>
      <c r="M5" s="129">
        <f>'Наполни своё лето| comiss'!M5</f>
        <v>45867</v>
      </c>
      <c r="N5" s="129">
        <f>'Наполни своё лето| comiss'!N5</f>
        <v>45870</v>
      </c>
      <c r="O5" s="129">
        <f>'Наполни своё лето| comiss'!O5</f>
        <v>45872</v>
      </c>
      <c r="P5" s="129">
        <f>'Наполни своё лето| comiss'!P5</f>
        <v>45877</v>
      </c>
      <c r="Q5" s="129">
        <f>'Наполни своё лето| comiss'!Q5</f>
        <v>45879</v>
      </c>
      <c r="R5" s="129">
        <f>'Наполни своё лето| comiss'!R5</f>
        <v>45882</v>
      </c>
      <c r="S5" s="129">
        <f>'Наполни своё лето| comiss'!S5</f>
        <v>45884</v>
      </c>
      <c r="T5" s="129">
        <f>'Наполни своё лето| comiss'!T5</f>
        <v>45886</v>
      </c>
      <c r="U5" s="129">
        <f>'Наполни своё лето| comiss'!U5</f>
        <v>45890</v>
      </c>
      <c r="V5" s="129">
        <f>'Наполни своё лето| comiss'!V5</f>
        <v>45891</v>
      </c>
      <c r="W5" s="129">
        <f>'Наполни своё лето| comiss'!W5</f>
        <v>45893</v>
      </c>
      <c r="X5" s="129">
        <f>'Наполни своё лето| comiss'!X5</f>
        <v>45901</v>
      </c>
      <c r="Y5" s="129">
        <f>'Наполни своё лето| comiss'!Y5</f>
        <v>45905</v>
      </c>
      <c r="Z5" s="129">
        <f>'Наполни своё лето| comiss'!Z5</f>
        <v>45907</v>
      </c>
      <c r="AA5" s="129">
        <f>'Наполни своё лето| comiss'!AA5</f>
        <v>45909</v>
      </c>
      <c r="AB5" s="129">
        <f>'Наполни своё лето| comiss'!AB5</f>
        <v>45913</v>
      </c>
      <c r="AC5" s="129">
        <f>'Наполни своё лето| comiss'!AC5</f>
        <v>45926</v>
      </c>
      <c r="AD5" s="129">
        <f>'Наполни своё лето| comiss'!AD5</f>
        <v>45928</v>
      </c>
    </row>
    <row r="6" spans="1:30" s="12" customFormat="1" ht="25.5" customHeight="1" x14ac:dyDescent="0.2">
      <c r="A6" s="37"/>
      <c r="B6" s="129">
        <f>'Наполни своё лето| comiss'!B6</f>
        <v>45848</v>
      </c>
      <c r="C6" s="129">
        <f>'Наполни своё лето| comiss'!C6</f>
        <v>45850</v>
      </c>
      <c r="D6" s="129">
        <f>'Наполни своё лето| comiss'!D6</f>
        <v>45851</v>
      </c>
      <c r="E6" s="129">
        <f>'Наполни своё лето| comiss'!E6</f>
        <v>45853</v>
      </c>
      <c r="F6" s="129">
        <f>'Наполни своё лето| comiss'!F6</f>
        <v>45855</v>
      </c>
      <c r="G6" s="129">
        <f>'Наполни своё лето| comiss'!G6</f>
        <v>45857</v>
      </c>
      <c r="H6" s="129">
        <f>'Наполни своё лето| comiss'!H6</f>
        <v>45859</v>
      </c>
      <c r="I6" s="129">
        <f>'Наполни своё лето| comiss'!I6</f>
        <v>45861</v>
      </c>
      <c r="J6" s="129">
        <f>'Наполни своё лето| comiss'!J6</f>
        <v>45862</v>
      </c>
      <c r="K6" s="129">
        <f>'Наполни своё лето| comiss'!K6</f>
        <v>45864</v>
      </c>
      <c r="L6" s="129">
        <f>'Наполни своё лето| comiss'!L6</f>
        <v>45866</v>
      </c>
      <c r="M6" s="129">
        <f>'Наполни своё лето| comiss'!M6</f>
        <v>45869</v>
      </c>
      <c r="N6" s="129">
        <f>'Наполни своё лето| comiss'!N6</f>
        <v>45871</v>
      </c>
      <c r="O6" s="129">
        <f>'Наполни своё лето| comiss'!O6</f>
        <v>45876</v>
      </c>
      <c r="P6" s="129">
        <f>'Наполни своё лето| comiss'!P6</f>
        <v>45878</v>
      </c>
      <c r="Q6" s="129">
        <f>'Наполни своё лето| comiss'!Q6</f>
        <v>45881</v>
      </c>
      <c r="R6" s="129">
        <f>'Наполни своё лето| comiss'!R6</f>
        <v>45883</v>
      </c>
      <c r="S6" s="129">
        <f>'Наполни своё лето| comiss'!S6</f>
        <v>45885</v>
      </c>
      <c r="T6" s="129">
        <f>'Наполни своё лето| comiss'!T6</f>
        <v>45889</v>
      </c>
      <c r="U6" s="129">
        <f>'Наполни своё лето| comiss'!U6</f>
        <v>45890</v>
      </c>
      <c r="V6" s="129">
        <f>'Наполни своё лето| comiss'!V6</f>
        <v>45892</v>
      </c>
      <c r="W6" s="129">
        <f>'Наполни своё лето| comiss'!W6</f>
        <v>45900</v>
      </c>
      <c r="X6" s="129">
        <f>'Наполни своё лето| comiss'!X6</f>
        <v>45904</v>
      </c>
      <c r="Y6" s="129">
        <f>'Наполни своё лето| comiss'!Y6</f>
        <v>45906</v>
      </c>
      <c r="Z6" s="129">
        <f>'Наполни своё лето| comiss'!Z6</f>
        <v>45908</v>
      </c>
      <c r="AA6" s="129">
        <f>'Наполни своё лето| comiss'!AA6</f>
        <v>45912</v>
      </c>
      <c r="AB6" s="129">
        <f>'Наполни своё лето| comiss'!AB6</f>
        <v>45925</v>
      </c>
      <c r="AC6" s="129">
        <f>'Наполни своё лето| comiss'!AC6</f>
        <v>45927</v>
      </c>
      <c r="AD6" s="129">
        <f>'Наполни своё лето| comiss'!AD6</f>
        <v>45930</v>
      </c>
    </row>
    <row r="7" spans="1:30"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row>
    <row r="8" spans="1:30" ht="11.45" customHeight="1" x14ac:dyDescent="0.2">
      <c r="A8" s="3">
        <v>1</v>
      </c>
      <c r="B8" s="141">
        <f>'Наполни своё лето| comiss'!B8</f>
        <v>10260</v>
      </c>
      <c r="C8" s="141">
        <f>'Наполни своё лето| comiss'!C8</f>
        <v>6840</v>
      </c>
      <c r="D8" s="141">
        <f>'Наполни своё лето| comiss'!D8</f>
        <v>6840</v>
      </c>
      <c r="E8" s="141">
        <f>'Наполни своё лето| comiss'!E8</f>
        <v>6480</v>
      </c>
      <c r="F8" s="141">
        <f>'Наполни своё лето| comiss'!F8</f>
        <v>7200</v>
      </c>
      <c r="G8" s="141">
        <f>'Наполни своё лето| comiss'!G8</f>
        <v>7200</v>
      </c>
      <c r="H8" s="141">
        <f>'Наполни своё лето| comiss'!H8</f>
        <v>7200</v>
      </c>
      <c r="I8" s="141">
        <f>'Наполни своё лето| comiss'!I8</f>
        <v>7200</v>
      </c>
      <c r="J8" s="141">
        <f>'Наполни своё лето| comiss'!J8</f>
        <v>7200</v>
      </c>
      <c r="K8" s="141">
        <f>'Наполни своё лето| comiss'!K8</f>
        <v>8640</v>
      </c>
      <c r="L8" s="141">
        <f>'Наполни своё лето| comiss'!L8</f>
        <v>8460</v>
      </c>
      <c r="M8" s="141">
        <f>'Наполни своё лето| comiss'!M8</f>
        <v>6480</v>
      </c>
      <c r="N8" s="141">
        <f>'Наполни своё лето| comiss'!N8</f>
        <v>7200</v>
      </c>
      <c r="O8" s="141">
        <f>'Наполни своё лето| comiss'!O8</f>
        <v>7200</v>
      </c>
      <c r="P8" s="141">
        <f>'Наполни своё лето| comiss'!P8</f>
        <v>7200</v>
      </c>
      <c r="Q8" s="141">
        <f>'Наполни своё лето| comiss'!Q8</f>
        <v>7200</v>
      </c>
      <c r="R8" s="141">
        <f>'Наполни своё лето| comiss'!R8</f>
        <v>7200</v>
      </c>
      <c r="S8" s="141">
        <f>'Наполни своё лето| comiss'!S8</f>
        <v>7200</v>
      </c>
      <c r="T8" s="141">
        <f>'Наполни своё лето| comiss'!T8</f>
        <v>7200</v>
      </c>
      <c r="U8" s="141">
        <f>'Наполни своё лето| comiss'!U8</f>
        <v>7200</v>
      </c>
      <c r="V8" s="141">
        <f>'Наполни своё лето| comiss'!V8</f>
        <v>7200</v>
      </c>
      <c r="W8" s="141">
        <f>'Наполни своё лето| comiss'!W8</f>
        <v>6300</v>
      </c>
      <c r="X8" s="141">
        <f>'Наполни своё лето| comiss'!X8</f>
        <v>6300</v>
      </c>
      <c r="Y8" s="141">
        <f>'Наполни своё лето| comiss'!Y8</f>
        <v>7200</v>
      </c>
      <c r="Z8" s="141">
        <f>'Наполни своё лето| comiss'!Z8</f>
        <v>6300</v>
      </c>
      <c r="AA8" s="141">
        <f>'Наполни своё лето| comiss'!AA8</f>
        <v>6300</v>
      </c>
      <c r="AB8" s="141">
        <f>'Наполни своё лето| comiss'!AB8</f>
        <v>8100</v>
      </c>
      <c r="AC8" s="141">
        <f>'Наполни своё лето| comiss'!AC8</f>
        <v>6300</v>
      </c>
      <c r="AD8" s="141">
        <f>'Наполни своё лето| comiss'!AD8</f>
        <v>6300</v>
      </c>
    </row>
    <row r="9" spans="1:30" ht="11.45" customHeight="1" x14ac:dyDescent="0.2">
      <c r="A9" s="3">
        <v>2</v>
      </c>
      <c r="B9" s="141">
        <f>'Наполни своё лето| comiss'!B9</f>
        <v>11520</v>
      </c>
      <c r="C9" s="141">
        <f>'Наполни своё лето| comiss'!C9</f>
        <v>8100</v>
      </c>
      <c r="D9" s="141">
        <f>'Наполни своё лето| comiss'!D9</f>
        <v>8100</v>
      </c>
      <c r="E9" s="141">
        <f>'Наполни своё лето| comiss'!E9</f>
        <v>7740</v>
      </c>
      <c r="F9" s="141">
        <f>'Наполни своё лето| comiss'!F9</f>
        <v>8460</v>
      </c>
      <c r="G9" s="141">
        <f>'Наполни своё лето| comiss'!G9</f>
        <v>8460</v>
      </c>
      <c r="H9" s="141">
        <f>'Наполни своё лето| comiss'!H9</f>
        <v>8460</v>
      </c>
      <c r="I9" s="141">
        <f>'Наполни своё лето| comiss'!I9</f>
        <v>8460</v>
      </c>
      <c r="J9" s="141">
        <f>'Наполни своё лето| comiss'!J9</f>
        <v>8460</v>
      </c>
      <c r="K9" s="141">
        <f>'Наполни своё лето| comiss'!K9</f>
        <v>9900</v>
      </c>
      <c r="L9" s="141">
        <f>'Наполни своё лето| comiss'!L9</f>
        <v>9720</v>
      </c>
      <c r="M9" s="141">
        <f>'Наполни своё лето| comiss'!M9</f>
        <v>7740</v>
      </c>
      <c r="N9" s="141">
        <f>'Наполни своё лето| comiss'!N9</f>
        <v>8460</v>
      </c>
      <c r="O9" s="141">
        <f>'Наполни своё лето| comiss'!O9</f>
        <v>8460</v>
      </c>
      <c r="P9" s="141">
        <f>'Наполни своё лето| comiss'!P9</f>
        <v>8460</v>
      </c>
      <c r="Q9" s="141">
        <f>'Наполни своё лето| comiss'!Q9</f>
        <v>8460</v>
      </c>
      <c r="R9" s="141">
        <f>'Наполни своё лето| comiss'!R9</f>
        <v>8460</v>
      </c>
      <c r="S9" s="141">
        <f>'Наполни своё лето| comiss'!S9</f>
        <v>8460</v>
      </c>
      <c r="T9" s="141">
        <f>'Наполни своё лето| comiss'!T9</f>
        <v>8460</v>
      </c>
      <c r="U9" s="141">
        <f>'Наполни своё лето| comiss'!U9</f>
        <v>8460</v>
      </c>
      <c r="V9" s="141">
        <f>'Наполни своё лето| comiss'!V9</f>
        <v>8460</v>
      </c>
      <c r="W9" s="141">
        <f>'Наполни своё лето| comiss'!W9</f>
        <v>7560</v>
      </c>
      <c r="X9" s="141">
        <f>'Наполни своё лето| comiss'!X9</f>
        <v>7560</v>
      </c>
      <c r="Y9" s="141">
        <f>'Наполни своё лето| comiss'!Y9</f>
        <v>8460</v>
      </c>
      <c r="Z9" s="141">
        <f>'Наполни своё лето| comiss'!Z9</f>
        <v>7560</v>
      </c>
      <c r="AA9" s="141">
        <f>'Наполни своё лето| comiss'!AA9</f>
        <v>7560</v>
      </c>
      <c r="AB9" s="141">
        <f>'Наполни своё лето| comiss'!AB9</f>
        <v>9360</v>
      </c>
      <c r="AC9" s="141">
        <f>'Наполни своё лето| comiss'!AC9</f>
        <v>7560</v>
      </c>
      <c r="AD9" s="141">
        <f>'Наполни своё лето| comiss'!AD9</f>
        <v>7560</v>
      </c>
    </row>
    <row r="10" spans="1:30"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row>
    <row r="11" spans="1:30" ht="11.45" customHeight="1" x14ac:dyDescent="0.2">
      <c r="A11" s="3">
        <v>1</v>
      </c>
      <c r="B11" s="141">
        <f>'Наполни своё лето| comiss'!B11</f>
        <v>11610</v>
      </c>
      <c r="C11" s="141">
        <f>'Наполни своё лето| comiss'!C11</f>
        <v>8190</v>
      </c>
      <c r="D11" s="141">
        <f>'Наполни своё лето| comiss'!D11</f>
        <v>8190</v>
      </c>
      <c r="E11" s="141">
        <f>'Наполни своё лето| comiss'!E11</f>
        <v>7830</v>
      </c>
      <c r="F11" s="141">
        <f>'Наполни своё лето| comiss'!F11</f>
        <v>8550</v>
      </c>
      <c r="G11" s="141">
        <f>'Наполни своё лето| comiss'!G11</f>
        <v>8550</v>
      </c>
      <c r="H11" s="141">
        <f>'Наполни своё лето| comiss'!H11</f>
        <v>8550</v>
      </c>
      <c r="I11" s="141">
        <f>'Наполни своё лето| comiss'!I11</f>
        <v>8550</v>
      </c>
      <c r="J11" s="141">
        <f>'Наполни своё лето| comiss'!J11</f>
        <v>8550</v>
      </c>
      <c r="K11" s="141">
        <f>'Наполни своё лето| comiss'!K11</f>
        <v>9990</v>
      </c>
      <c r="L11" s="141">
        <f>'Наполни своё лето| comiss'!L11</f>
        <v>9810</v>
      </c>
      <c r="M11" s="141">
        <f>'Наполни своё лето| comiss'!M11</f>
        <v>7830</v>
      </c>
      <c r="N11" s="141">
        <f>'Наполни своё лето| comiss'!N11</f>
        <v>8550</v>
      </c>
      <c r="O11" s="141">
        <f>'Наполни своё лето| comiss'!O11</f>
        <v>8550</v>
      </c>
      <c r="P11" s="141">
        <f>'Наполни своё лето| comiss'!P11</f>
        <v>8550</v>
      </c>
      <c r="Q11" s="141">
        <f>'Наполни своё лето| comiss'!Q11</f>
        <v>8550</v>
      </c>
      <c r="R11" s="141">
        <f>'Наполни своё лето| comiss'!R11</f>
        <v>8550</v>
      </c>
      <c r="S11" s="141">
        <f>'Наполни своё лето| comiss'!S11</f>
        <v>8550</v>
      </c>
      <c r="T11" s="141">
        <f>'Наполни своё лето| comiss'!T11</f>
        <v>8550</v>
      </c>
      <c r="U11" s="141">
        <f>'Наполни своё лето| comiss'!U11</f>
        <v>8550</v>
      </c>
      <c r="V11" s="141">
        <f>'Наполни своё лето| comiss'!V11</f>
        <v>8550</v>
      </c>
      <c r="W11" s="141">
        <f>'Наполни своё лето| comiss'!W11</f>
        <v>7650</v>
      </c>
      <c r="X11" s="141">
        <f>'Наполни своё лето| comiss'!X11</f>
        <v>7650</v>
      </c>
      <c r="Y11" s="141">
        <f>'Наполни своё лето| comiss'!Y11</f>
        <v>8550</v>
      </c>
      <c r="Z11" s="141">
        <f>'Наполни своё лето| comiss'!Z11</f>
        <v>7650</v>
      </c>
      <c r="AA11" s="141">
        <f>'Наполни своё лето| comiss'!AA11</f>
        <v>7650</v>
      </c>
      <c r="AB11" s="141">
        <f>'Наполни своё лето| comiss'!AB11</f>
        <v>9450</v>
      </c>
      <c r="AC11" s="141">
        <f>'Наполни своё лето| comiss'!AC11</f>
        <v>7650</v>
      </c>
      <c r="AD11" s="141">
        <f>'Наполни своё лето| comiss'!AD11</f>
        <v>7650</v>
      </c>
    </row>
    <row r="12" spans="1:30" ht="11.45" customHeight="1" x14ac:dyDescent="0.2">
      <c r="A12" s="3">
        <v>2</v>
      </c>
      <c r="B12" s="141">
        <f>'Наполни своё лето| comiss'!B12</f>
        <v>12870</v>
      </c>
      <c r="C12" s="141">
        <f>'Наполни своё лето| comiss'!C12</f>
        <v>9450</v>
      </c>
      <c r="D12" s="141">
        <f>'Наполни своё лето| comiss'!D12</f>
        <v>9450</v>
      </c>
      <c r="E12" s="141">
        <f>'Наполни своё лето| comiss'!E12</f>
        <v>9090</v>
      </c>
      <c r="F12" s="141">
        <f>'Наполни своё лето| comiss'!F12</f>
        <v>9810</v>
      </c>
      <c r="G12" s="141">
        <f>'Наполни своё лето| comiss'!G12</f>
        <v>9810</v>
      </c>
      <c r="H12" s="141">
        <f>'Наполни своё лето| comiss'!H12</f>
        <v>9810</v>
      </c>
      <c r="I12" s="141">
        <f>'Наполни своё лето| comiss'!I12</f>
        <v>9810</v>
      </c>
      <c r="J12" s="141">
        <f>'Наполни своё лето| comiss'!J12</f>
        <v>9810</v>
      </c>
      <c r="K12" s="141">
        <f>'Наполни своё лето| comiss'!K12</f>
        <v>11250</v>
      </c>
      <c r="L12" s="141">
        <f>'Наполни своё лето| comiss'!L12</f>
        <v>11070</v>
      </c>
      <c r="M12" s="141">
        <f>'Наполни своё лето| comiss'!M12</f>
        <v>9090</v>
      </c>
      <c r="N12" s="141">
        <f>'Наполни своё лето| comiss'!N12</f>
        <v>9810</v>
      </c>
      <c r="O12" s="141">
        <f>'Наполни своё лето| comiss'!O12</f>
        <v>9810</v>
      </c>
      <c r="P12" s="141">
        <f>'Наполни своё лето| comiss'!P12</f>
        <v>9810</v>
      </c>
      <c r="Q12" s="141">
        <f>'Наполни своё лето| comiss'!Q12</f>
        <v>9810</v>
      </c>
      <c r="R12" s="141">
        <f>'Наполни своё лето| comiss'!R12</f>
        <v>9810</v>
      </c>
      <c r="S12" s="141">
        <f>'Наполни своё лето| comiss'!S12</f>
        <v>9810</v>
      </c>
      <c r="T12" s="141">
        <f>'Наполни своё лето| comiss'!T12</f>
        <v>9810</v>
      </c>
      <c r="U12" s="141">
        <f>'Наполни своё лето| comiss'!U12</f>
        <v>9810</v>
      </c>
      <c r="V12" s="141">
        <f>'Наполни своё лето| comiss'!V12</f>
        <v>9810</v>
      </c>
      <c r="W12" s="141">
        <f>'Наполни своё лето| comiss'!W12</f>
        <v>8910</v>
      </c>
      <c r="X12" s="141">
        <f>'Наполни своё лето| comiss'!X12</f>
        <v>8910</v>
      </c>
      <c r="Y12" s="141">
        <f>'Наполни своё лето| comiss'!Y12</f>
        <v>9810</v>
      </c>
      <c r="Z12" s="141">
        <f>'Наполни своё лето| comiss'!Z12</f>
        <v>8910</v>
      </c>
      <c r="AA12" s="141">
        <f>'Наполни своё лето| comiss'!AA12</f>
        <v>8910</v>
      </c>
      <c r="AB12" s="141">
        <f>'Наполни своё лето| comiss'!AB12</f>
        <v>10710</v>
      </c>
      <c r="AC12" s="141">
        <f>'Наполни своё лето| comiss'!AC12</f>
        <v>8910</v>
      </c>
      <c r="AD12" s="141">
        <f>'Наполни своё лето| comiss'!AD12</f>
        <v>8910</v>
      </c>
    </row>
    <row r="13" spans="1:30"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ht="11.45" customHeight="1" x14ac:dyDescent="0.2">
      <c r="A14" s="3">
        <v>1</v>
      </c>
      <c r="B14" s="141">
        <f>'Наполни своё лето| comiss'!B14</f>
        <v>13410</v>
      </c>
      <c r="C14" s="141">
        <f>'Наполни своё лето| comiss'!C14</f>
        <v>9990</v>
      </c>
      <c r="D14" s="141">
        <f>'Наполни своё лето| comiss'!D14</f>
        <v>9990</v>
      </c>
      <c r="E14" s="141">
        <f>'Наполни своё лето| comiss'!E14</f>
        <v>9630</v>
      </c>
      <c r="F14" s="141">
        <f>'Наполни своё лето| comiss'!F14</f>
        <v>10350</v>
      </c>
      <c r="G14" s="141">
        <f>'Наполни своё лето| comiss'!G14</f>
        <v>10350</v>
      </c>
      <c r="H14" s="141">
        <f>'Наполни своё лето| comiss'!H14</f>
        <v>10350</v>
      </c>
      <c r="I14" s="141">
        <f>'Наполни своё лето| comiss'!I14</f>
        <v>10350</v>
      </c>
      <c r="J14" s="141">
        <f>'Наполни своё лето| comiss'!J14</f>
        <v>10350</v>
      </c>
      <c r="K14" s="141">
        <f>'Наполни своё лето| comiss'!K14</f>
        <v>11790</v>
      </c>
      <c r="L14" s="141">
        <f>'Наполни своё лето| comiss'!L14</f>
        <v>11610</v>
      </c>
      <c r="M14" s="141">
        <f>'Наполни своё лето| comiss'!M14</f>
        <v>9630</v>
      </c>
      <c r="N14" s="141">
        <f>'Наполни своё лето| comiss'!N14</f>
        <v>10350</v>
      </c>
      <c r="O14" s="141">
        <f>'Наполни своё лето| comiss'!O14</f>
        <v>10350</v>
      </c>
      <c r="P14" s="141">
        <f>'Наполни своё лето| comiss'!P14</f>
        <v>10350</v>
      </c>
      <c r="Q14" s="141">
        <f>'Наполни своё лето| comiss'!Q14</f>
        <v>10350</v>
      </c>
      <c r="R14" s="141">
        <f>'Наполни своё лето| comiss'!R14</f>
        <v>10350</v>
      </c>
      <c r="S14" s="141">
        <f>'Наполни своё лето| comiss'!S14</f>
        <v>10350</v>
      </c>
      <c r="T14" s="141">
        <f>'Наполни своё лето| comiss'!T14</f>
        <v>10350</v>
      </c>
      <c r="U14" s="141">
        <f>'Наполни своё лето| comiss'!U14</f>
        <v>10350</v>
      </c>
      <c r="V14" s="141">
        <f>'Наполни своё лето| comiss'!V14</f>
        <v>10350</v>
      </c>
      <c r="W14" s="141">
        <f>'Наполни своё лето| comiss'!W14</f>
        <v>9450</v>
      </c>
      <c r="X14" s="141">
        <f>'Наполни своё лето| comiss'!X14</f>
        <v>9450</v>
      </c>
      <c r="Y14" s="141">
        <f>'Наполни своё лето| comiss'!Y14</f>
        <v>10350</v>
      </c>
      <c r="Z14" s="141">
        <f>'Наполни своё лето| comiss'!Z14</f>
        <v>9450</v>
      </c>
      <c r="AA14" s="141">
        <f>'Наполни своё лето| comiss'!AA14</f>
        <v>9450</v>
      </c>
      <c r="AB14" s="141">
        <f>'Наполни своё лето| comiss'!AB14</f>
        <v>11250</v>
      </c>
      <c r="AC14" s="141">
        <f>'Наполни своё лето| comiss'!AC14</f>
        <v>9450</v>
      </c>
      <c r="AD14" s="141">
        <f>'Наполни своё лето| comiss'!AD14</f>
        <v>9450</v>
      </c>
    </row>
    <row r="15" spans="1:30" ht="11.45" customHeight="1" x14ac:dyDescent="0.2">
      <c r="A15" s="3">
        <v>2</v>
      </c>
      <c r="B15" s="141">
        <f>'Наполни своё лето| comiss'!B15</f>
        <v>14670</v>
      </c>
      <c r="C15" s="141">
        <f>'Наполни своё лето| comiss'!C15</f>
        <v>11250</v>
      </c>
      <c r="D15" s="141">
        <f>'Наполни своё лето| comiss'!D15</f>
        <v>11250</v>
      </c>
      <c r="E15" s="141">
        <f>'Наполни своё лето| comiss'!E15</f>
        <v>10890</v>
      </c>
      <c r="F15" s="141">
        <f>'Наполни своё лето| comiss'!F15</f>
        <v>11610</v>
      </c>
      <c r="G15" s="141">
        <f>'Наполни своё лето| comiss'!G15</f>
        <v>11610</v>
      </c>
      <c r="H15" s="141">
        <f>'Наполни своё лето| comiss'!H15</f>
        <v>11610</v>
      </c>
      <c r="I15" s="141">
        <f>'Наполни своё лето| comiss'!I15</f>
        <v>11610</v>
      </c>
      <c r="J15" s="141">
        <f>'Наполни своё лето| comiss'!J15</f>
        <v>11610</v>
      </c>
      <c r="K15" s="141">
        <f>'Наполни своё лето| comiss'!K15</f>
        <v>13050</v>
      </c>
      <c r="L15" s="141">
        <f>'Наполни своё лето| comiss'!L15</f>
        <v>12870</v>
      </c>
      <c r="M15" s="141">
        <f>'Наполни своё лето| comiss'!M15</f>
        <v>10890</v>
      </c>
      <c r="N15" s="141">
        <f>'Наполни своё лето| comiss'!N15</f>
        <v>11610</v>
      </c>
      <c r="O15" s="141">
        <f>'Наполни своё лето| comiss'!O15</f>
        <v>11610</v>
      </c>
      <c r="P15" s="141">
        <f>'Наполни своё лето| comiss'!P15</f>
        <v>11610</v>
      </c>
      <c r="Q15" s="141">
        <f>'Наполни своё лето| comiss'!Q15</f>
        <v>11610</v>
      </c>
      <c r="R15" s="141">
        <f>'Наполни своё лето| comiss'!R15</f>
        <v>11610</v>
      </c>
      <c r="S15" s="141">
        <f>'Наполни своё лето| comiss'!S15</f>
        <v>11610</v>
      </c>
      <c r="T15" s="141">
        <f>'Наполни своё лето| comiss'!T15</f>
        <v>11610</v>
      </c>
      <c r="U15" s="141">
        <f>'Наполни своё лето| comiss'!U15</f>
        <v>11610</v>
      </c>
      <c r="V15" s="141">
        <f>'Наполни своё лето| comiss'!V15</f>
        <v>11610</v>
      </c>
      <c r="W15" s="141">
        <f>'Наполни своё лето| comiss'!W15</f>
        <v>10710</v>
      </c>
      <c r="X15" s="141">
        <f>'Наполни своё лето| comiss'!X15</f>
        <v>10710</v>
      </c>
      <c r="Y15" s="141">
        <f>'Наполни своё лето| comiss'!Y15</f>
        <v>11610</v>
      </c>
      <c r="Z15" s="141">
        <f>'Наполни своё лето| comiss'!Z15</f>
        <v>10710</v>
      </c>
      <c r="AA15" s="141">
        <f>'Наполни своё лето| comiss'!AA15</f>
        <v>10710</v>
      </c>
      <c r="AB15" s="141">
        <f>'Наполни своё лето| comiss'!AB15</f>
        <v>12510</v>
      </c>
      <c r="AC15" s="141">
        <f>'Наполни своё лето| comiss'!AC15</f>
        <v>10710</v>
      </c>
      <c r="AD15" s="141">
        <f>'Наполни своё лето| comiss'!AD15</f>
        <v>10710</v>
      </c>
    </row>
    <row r="16" spans="1:30"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row>
    <row r="17" spans="1:30" ht="11.45" customHeight="1" x14ac:dyDescent="0.2">
      <c r="A17" s="3">
        <v>1</v>
      </c>
      <c r="B17" s="141">
        <f>'Наполни своё лето| comiss'!B17</f>
        <v>14310</v>
      </c>
      <c r="C17" s="141">
        <f>'Наполни своё лето| comiss'!C17</f>
        <v>10890</v>
      </c>
      <c r="D17" s="141">
        <f>'Наполни своё лето| comiss'!D17</f>
        <v>10890</v>
      </c>
      <c r="E17" s="141">
        <f>'Наполни своё лето| comiss'!E17</f>
        <v>10530</v>
      </c>
      <c r="F17" s="141">
        <f>'Наполни своё лето| comiss'!F17</f>
        <v>11250</v>
      </c>
      <c r="G17" s="141">
        <f>'Наполни своё лето| comiss'!G17</f>
        <v>11250</v>
      </c>
      <c r="H17" s="141">
        <f>'Наполни своё лето| comiss'!H17</f>
        <v>11250</v>
      </c>
      <c r="I17" s="141">
        <f>'Наполни своё лето| comiss'!I17</f>
        <v>11250</v>
      </c>
      <c r="J17" s="141">
        <f>'Наполни своё лето| comiss'!J17</f>
        <v>11250</v>
      </c>
      <c r="K17" s="141">
        <f>'Наполни своё лето| comiss'!K17</f>
        <v>12690</v>
      </c>
      <c r="L17" s="141">
        <f>'Наполни своё лето| comiss'!L17</f>
        <v>12510</v>
      </c>
      <c r="M17" s="141">
        <f>'Наполни своё лето| comiss'!M17</f>
        <v>10530</v>
      </c>
      <c r="N17" s="141">
        <f>'Наполни своё лето| comiss'!N17</f>
        <v>11250</v>
      </c>
      <c r="O17" s="141">
        <f>'Наполни своё лето| comiss'!O17</f>
        <v>11250</v>
      </c>
      <c r="P17" s="141">
        <f>'Наполни своё лето| comiss'!P17</f>
        <v>11250</v>
      </c>
      <c r="Q17" s="141">
        <f>'Наполни своё лето| comiss'!Q17</f>
        <v>11250</v>
      </c>
      <c r="R17" s="141">
        <f>'Наполни своё лето| comiss'!R17</f>
        <v>11250</v>
      </c>
      <c r="S17" s="141">
        <f>'Наполни своё лето| comiss'!S17</f>
        <v>11250</v>
      </c>
      <c r="T17" s="141">
        <f>'Наполни своё лето| comiss'!T17</f>
        <v>11250</v>
      </c>
      <c r="U17" s="141">
        <f>'Наполни своё лето| comiss'!U17</f>
        <v>11250</v>
      </c>
      <c r="V17" s="141">
        <f>'Наполни своё лето| comiss'!V17</f>
        <v>11250</v>
      </c>
      <c r="W17" s="141">
        <f>'Наполни своё лето| comiss'!W17</f>
        <v>10350</v>
      </c>
      <c r="X17" s="141">
        <f>'Наполни своё лето| comiss'!X17</f>
        <v>10350</v>
      </c>
      <c r="Y17" s="141">
        <f>'Наполни своё лето| comiss'!Y17</f>
        <v>11250</v>
      </c>
      <c r="Z17" s="141">
        <f>'Наполни своё лето| comiss'!Z17</f>
        <v>10350</v>
      </c>
      <c r="AA17" s="141">
        <f>'Наполни своё лето| comiss'!AA17</f>
        <v>10350</v>
      </c>
      <c r="AB17" s="141">
        <f>'Наполни своё лето| comiss'!AB17</f>
        <v>12150</v>
      </c>
      <c r="AC17" s="141">
        <f>'Наполни своё лето| comiss'!AC17</f>
        <v>10350</v>
      </c>
      <c r="AD17" s="141">
        <f>'Наполни своё лето| comiss'!AD17</f>
        <v>10350</v>
      </c>
    </row>
    <row r="18" spans="1:30" ht="11.45" customHeight="1" x14ac:dyDescent="0.2">
      <c r="A18" s="3">
        <v>2</v>
      </c>
      <c r="B18" s="141">
        <f>'Наполни своё лето| comiss'!B18</f>
        <v>15570</v>
      </c>
      <c r="C18" s="141">
        <f>'Наполни своё лето| comiss'!C18</f>
        <v>12150</v>
      </c>
      <c r="D18" s="141">
        <f>'Наполни своё лето| comiss'!D18</f>
        <v>12150</v>
      </c>
      <c r="E18" s="141">
        <f>'Наполни своё лето| comiss'!E18</f>
        <v>11790</v>
      </c>
      <c r="F18" s="141">
        <f>'Наполни своё лето| comiss'!F18</f>
        <v>12510</v>
      </c>
      <c r="G18" s="141">
        <f>'Наполни своё лето| comiss'!G18</f>
        <v>12510</v>
      </c>
      <c r="H18" s="141">
        <f>'Наполни своё лето| comiss'!H18</f>
        <v>12510</v>
      </c>
      <c r="I18" s="141">
        <f>'Наполни своё лето| comiss'!I18</f>
        <v>12510</v>
      </c>
      <c r="J18" s="141">
        <f>'Наполни своё лето| comiss'!J18</f>
        <v>12510</v>
      </c>
      <c r="K18" s="141">
        <f>'Наполни своё лето| comiss'!K18</f>
        <v>13950</v>
      </c>
      <c r="L18" s="141">
        <f>'Наполни своё лето| comiss'!L18</f>
        <v>13770</v>
      </c>
      <c r="M18" s="141">
        <f>'Наполни своё лето| comiss'!M18</f>
        <v>11790</v>
      </c>
      <c r="N18" s="141">
        <f>'Наполни своё лето| comiss'!N18</f>
        <v>12510</v>
      </c>
      <c r="O18" s="141">
        <f>'Наполни своё лето| comiss'!O18</f>
        <v>12510</v>
      </c>
      <c r="P18" s="141">
        <f>'Наполни своё лето| comiss'!P18</f>
        <v>12510</v>
      </c>
      <c r="Q18" s="141">
        <f>'Наполни своё лето| comiss'!Q18</f>
        <v>12510</v>
      </c>
      <c r="R18" s="141">
        <f>'Наполни своё лето| comiss'!R18</f>
        <v>12510</v>
      </c>
      <c r="S18" s="141">
        <f>'Наполни своё лето| comiss'!S18</f>
        <v>12510</v>
      </c>
      <c r="T18" s="141">
        <f>'Наполни своё лето| comiss'!T18</f>
        <v>12510</v>
      </c>
      <c r="U18" s="141">
        <f>'Наполни своё лето| comiss'!U18</f>
        <v>12510</v>
      </c>
      <c r="V18" s="141">
        <f>'Наполни своё лето| comiss'!V18</f>
        <v>12510</v>
      </c>
      <c r="W18" s="141">
        <f>'Наполни своё лето| comiss'!W18</f>
        <v>11610</v>
      </c>
      <c r="X18" s="141">
        <f>'Наполни своё лето| comiss'!X18</f>
        <v>11610</v>
      </c>
      <c r="Y18" s="141">
        <f>'Наполни своё лето| comiss'!Y18</f>
        <v>12510</v>
      </c>
      <c r="Z18" s="141">
        <f>'Наполни своё лето| comiss'!Z18</f>
        <v>11610</v>
      </c>
      <c r="AA18" s="141">
        <f>'Наполни своё лето| comiss'!AA18</f>
        <v>11610</v>
      </c>
      <c r="AB18" s="141">
        <f>'Наполни своё лето| comiss'!AB18</f>
        <v>13410</v>
      </c>
      <c r="AC18" s="141">
        <f>'Наполни своё лето| comiss'!AC18</f>
        <v>11610</v>
      </c>
      <c r="AD18" s="141">
        <f>'Наполни своё лето| comiss'!AD18</f>
        <v>11610</v>
      </c>
    </row>
    <row r="19" spans="1:30"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row>
    <row r="20" spans="1:30" s="118" customFormat="1" ht="11.45" customHeight="1" x14ac:dyDescent="0.2">
      <c r="A20" s="121">
        <v>1</v>
      </c>
      <c r="B20" s="141">
        <f>'Наполни своё лето| comiss'!B20</f>
        <v>16650</v>
      </c>
      <c r="C20" s="141">
        <f>'Наполни своё лето| comiss'!C20</f>
        <v>12240</v>
      </c>
      <c r="D20" s="141">
        <f>'Наполни своё лето| comiss'!D20</f>
        <v>12240</v>
      </c>
      <c r="E20" s="141">
        <f>'Наполни своё лето| comiss'!E20</f>
        <v>11880</v>
      </c>
      <c r="F20" s="141">
        <f>'Наполни своё лето| comiss'!F20</f>
        <v>12600</v>
      </c>
      <c r="G20" s="141">
        <f>'Наполни своё лето| comiss'!G20</f>
        <v>12600</v>
      </c>
      <c r="H20" s="141">
        <f>'Наполни своё лето| comiss'!H20</f>
        <v>12600</v>
      </c>
      <c r="I20" s="141">
        <f>'Наполни своё лето| comiss'!I20</f>
        <v>12600</v>
      </c>
      <c r="J20" s="141">
        <f>'Наполни своё лето| comiss'!J20</f>
        <v>12600</v>
      </c>
      <c r="K20" s="141">
        <f>'Наполни своё лето| comiss'!K20</f>
        <v>14040</v>
      </c>
      <c r="L20" s="141">
        <f>'Наполни своё лето| comiss'!L20</f>
        <v>13860</v>
      </c>
      <c r="M20" s="141">
        <f>'Наполни своё лето| comiss'!M20</f>
        <v>11880</v>
      </c>
      <c r="N20" s="141">
        <f>'Наполни своё лето| comiss'!N20</f>
        <v>12600</v>
      </c>
      <c r="O20" s="141">
        <f>'Наполни своё лето| comiss'!O20</f>
        <v>12600</v>
      </c>
      <c r="P20" s="141">
        <f>'Наполни своё лето| comiss'!P20</f>
        <v>12600</v>
      </c>
      <c r="Q20" s="141">
        <f>'Наполни своё лето| comiss'!Q20</f>
        <v>12600</v>
      </c>
      <c r="R20" s="141">
        <f>'Наполни своё лето| comiss'!R20</f>
        <v>12600</v>
      </c>
      <c r="S20" s="141">
        <f>'Наполни своё лето| comiss'!S20</f>
        <v>12600</v>
      </c>
      <c r="T20" s="141">
        <f>'Наполни своё лето| comiss'!T20</f>
        <v>12600</v>
      </c>
      <c r="U20" s="141">
        <f>'Наполни своё лето| comiss'!U20</f>
        <v>12600</v>
      </c>
      <c r="V20" s="141">
        <f>'Наполни своё лето| comiss'!V20</f>
        <v>12600</v>
      </c>
      <c r="W20" s="141">
        <f>'Наполни своё лето| comiss'!W20</f>
        <v>11700</v>
      </c>
      <c r="X20" s="141">
        <f>'Наполни своё лето| comiss'!X20</f>
        <v>11700</v>
      </c>
      <c r="Y20" s="141">
        <f>'Наполни своё лето| comiss'!Y20</f>
        <v>12600</v>
      </c>
      <c r="Z20" s="141">
        <f>'Наполни своё лето| comiss'!Z20</f>
        <v>11700</v>
      </c>
      <c r="AA20" s="141">
        <f>'Наполни своё лето| comiss'!AA20</f>
        <v>11700</v>
      </c>
      <c r="AB20" s="141">
        <f>'Наполни своё лето| comiss'!AB20</f>
        <v>13500</v>
      </c>
      <c r="AC20" s="141">
        <f>'Наполни своё лето| comiss'!AC20</f>
        <v>11700</v>
      </c>
      <c r="AD20" s="141">
        <f>'Наполни своё лето| comiss'!AD20</f>
        <v>11700</v>
      </c>
    </row>
    <row r="21" spans="1:30" s="118" customFormat="1" ht="11.45" customHeight="1" x14ac:dyDescent="0.2">
      <c r="A21" s="121">
        <v>2</v>
      </c>
      <c r="B21" s="141">
        <f>'Наполни своё лето| comiss'!B21</f>
        <v>17910</v>
      </c>
      <c r="C21" s="141">
        <f>'Наполни своё лето| comiss'!C21</f>
        <v>13500</v>
      </c>
      <c r="D21" s="141">
        <f>'Наполни своё лето| comiss'!D21</f>
        <v>13500</v>
      </c>
      <c r="E21" s="141">
        <f>'Наполни своё лето| comiss'!E21</f>
        <v>13140</v>
      </c>
      <c r="F21" s="141">
        <f>'Наполни своё лето| comiss'!F21</f>
        <v>13860</v>
      </c>
      <c r="G21" s="141">
        <f>'Наполни своё лето| comiss'!G21</f>
        <v>13860</v>
      </c>
      <c r="H21" s="141">
        <f>'Наполни своё лето| comiss'!H21</f>
        <v>13860</v>
      </c>
      <c r="I21" s="141">
        <f>'Наполни своё лето| comiss'!I21</f>
        <v>13860</v>
      </c>
      <c r="J21" s="141">
        <f>'Наполни своё лето| comiss'!J21</f>
        <v>13860</v>
      </c>
      <c r="K21" s="141">
        <f>'Наполни своё лето| comiss'!K21</f>
        <v>15300</v>
      </c>
      <c r="L21" s="141">
        <f>'Наполни своё лето| comiss'!L21</f>
        <v>15120</v>
      </c>
      <c r="M21" s="141">
        <f>'Наполни своё лето| comiss'!M21</f>
        <v>13140</v>
      </c>
      <c r="N21" s="141">
        <f>'Наполни своё лето| comiss'!N21</f>
        <v>13860</v>
      </c>
      <c r="O21" s="141">
        <f>'Наполни своё лето| comiss'!O21</f>
        <v>13860</v>
      </c>
      <c r="P21" s="141">
        <f>'Наполни своё лето| comiss'!P21</f>
        <v>13860</v>
      </c>
      <c r="Q21" s="141">
        <f>'Наполни своё лето| comiss'!Q21</f>
        <v>13860</v>
      </c>
      <c r="R21" s="141">
        <f>'Наполни своё лето| comiss'!R21</f>
        <v>13860</v>
      </c>
      <c r="S21" s="141">
        <f>'Наполни своё лето| comiss'!S21</f>
        <v>13860</v>
      </c>
      <c r="T21" s="141">
        <f>'Наполни своё лето| comiss'!T21</f>
        <v>13860</v>
      </c>
      <c r="U21" s="141">
        <f>'Наполни своё лето| comiss'!U21</f>
        <v>13860</v>
      </c>
      <c r="V21" s="141">
        <f>'Наполни своё лето| comiss'!V21</f>
        <v>13860</v>
      </c>
      <c r="W21" s="141">
        <f>'Наполни своё лето| comiss'!W21</f>
        <v>12960</v>
      </c>
      <c r="X21" s="141">
        <f>'Наполни своё лето| comiss'!X21</f>
        <v>12960</v>
      </c>
      <c r="Y21" s="141">
        <f>'Наполни своё лето| comiss'!Y21</f>
        <v>13860</v>
      </c>
      <c r="Z21" s="141">
        <f>'Наполни своё лето| comiss'!Z21</f>
        <v>12960</v>
      </c>
      <c r="AA21" s="141">
        <f>'Наполни своё лето| comiss'!AA21</f>
        <v>12960</v>
      </c>
      <c r="AB21" s="141">
        <f>'Наполни своё лето| comiss'!AB21</f>
        <v>14760</v>
      </c>
      <c r="AC21" s="141">
        <f>'Наполни своё лето| comiss'!AC21</f>
        <v>12960</v>
      </c>
      <c r="AD21" s="141">
        <f>'Наполни своё лето| comiss'!AD21</f>
        <v>12960</v>
      </c>
    </row>
    <row r="22" spans="1:30" ht="11.45" customHeight="1" x14ac:dyDescent="0.2">
      <c r="A22" s="51" t="s">
        <v>24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row>
    <row r="23" spans="1:30" ht="24.6" customHeight="1" x14ac:dyDescent="0.2">
      <c r="A23" s="8" t="s">
        <v>0</v>
      </c>
      <c r="B23" s="129">
        <f t="shared" ref="B23" si="0">B5</f>
        <v>45847</v>
      </c>
      <c r="C23" s="129">
        <f t="shared" ref="C23:AD23" si="1">C5</f>
        <v>45849</v>
      </c>
      <c r="D23" s="129">
        <f t="shared" si="1"/>
        <v>45851</v>
      </c>
      <c r="E23" s="129">
        <f t="shared" si="1"/>
        <v>45852</v>
      </c>
      <c r="F23" s="129">
        <f t="shared" si="1"/>
        <v>45854</v>
      </c>
      <c r="G23" s="129">
        <f t="shared" si="1"/>
        <v>45856</v>
      </c>
      <c r="H23" s="129">
        <f t="shared" si="1"/>
        <v>45858</v>
      </c>
      <c r="I23" s="129">
        <f t="shared" si="1"/>
        <v>45860</v>
      </c>
      <c r="J23" s="129">
        <f t="shared" si="1"/>
        <v>45862</v>
      </c>
      <c r="K23" s="129">
        <f t="shared" si="1"/>
        <v>45863</v>
      </c>
      <c r="L23" s="129">
        <f t="shared" si="1"/>
        <v>45865</v>
      </c>
      <c r="M23" s="129">
        <f t="shared" si="1"/>
        <v>45867</v>
      </c>
      <c r="N23" s="129">
        <f t="shared" si="1"/>
        <v>45870</v>
      </c>
      <c r="O23" s="129">
        <f t="shared" si="1"/>
        <v>45872</v>
      </c>
      <c r="P23" s="129">
        <f t="shared" si="1"/>
        <v>45877</v>
      </c>
      <c r="Q23" s="129">
        <f t="shared" si="1"/>
        <v>45879</v>
      </c>
      <c r="R23" s="129">
        <f t="shared" si="1"/>
        <v>45882</v>
      </c>
      <c r="S23" s="129">
        <f t="shared" si="1"/>
        <v>45884</v>
      </c>
      <c r="T23" s="129">
        <f t="shared" si="1"/>
        <v>45886</v>
      </c>
      <c r="U23" s="129">
        <f t="shared" si="1"/>
        <v>45890</v>
      </c>
      <c r="V23" s="129">
        <f t="shared" si="1"/>
        <v>45891</v>
      </c>
      <c r="W23" s="129">
        <f t="shared" si="1"/>
        <v>45893</v>
      </c>
      <c r="X23" s="129">
        <f t="shared" si="1"/>
        <v>45901</v>
      </c>
      <c r="Y23" s="129">
        <f t="shared" si="1"/>
        <v>45905</v>
      </c>
      <c r="Z23" s="129">
        <f t="shared" si="1"/>
        <v>45907</v>
      </c>
      <c r="AA23" s="129">
        <f t="shared" si="1"/>
        <v>45909</v>
      </c>
      <c r="AB23" s="129">
        <f t="shared" si="1"/>
        <v>45913</v>
      </c>
      <c r="AC23" s="129">
        <f t="shared" si="1"/>
        <v>45926</v>
      </c>
      <c r="AD23" s="129">
        <f t="shared" si="1"/>
        <v>45928</v>
      </c>
    </row>
    <row r="24" spans="1:30" ht="24.6" customHeight="1" x14ac:dyDescent="0.2">
      <c r="A24" s="37"/>
      <c r="B24" s="129">
        <f t="shared" ref="B24" si="2">B6</f>
        <v>45848</v>
      </c>
      <c r="C24" s="129">
        <f t="shared" ref="C24:AD24" si="3">C6</f>
        <v>45850</v>
      </c>
      <c r="D24" s="129">
        <f t="shared" si="3"/>
        <v>45851</v>
      </c>
      <c r="E24" s="129">
        <f t="shared" si="3"/>
        <v>45853</v>
      </c>
      <c r="F24" s="129">
        <f t="shared" si="3"/>
        <v>45855</v>
      </c>
      <c r="G24" s="129">
        <f t="shared" si="3"/>
        <v>45857</v>
      </c>
      <c r="H24" s="129">
        <f t="shared" si="3"/>
        <v>45859</v>
      </c>
      <c r="I24" s="129">
        <f t="shared" si="3"/>
        <v>45861</v>
      </c>
      <c r="J24" s="129">
        <f t="shared" si="3"/>
        <v>45862</v>
      </c>
      <c r="K24" s="129">
        <f t="shared" si="3"/>
        <v>45864</v>
      </c>
      <c r="L24" s="129">
        <f t="shared" si="3"/>
        <v>45866</v>
      </c>
      <c r="M24" s="129">
        <f t="shared" si="3"/>
        <v>45869</v>
      </c>
      <c r="N24" s="129">
        <f t="shared" si="3"/>
        <v>45871</v>
      </c>
      <c r="O24" s="129">
        <f t="shared" si="3"/>
        <v>45876</v>
      </c>
      <c r="P24" s="129">
        <f t="shared" si="3"/>
        <v>45878</v>
      </c>
      <c r="Q24" s="129">
        <f t="shared" si="3"/>
        <v>45881</v>
      </c>
      <c r="R24" s="129">
        <f t="shared" si="3"/>
        <v>45883</v>
      </c>
      <c r="S24" s="129">
        <f t="shared" si="3"/>
        <v>45885</v>
      </c>
      <c r="T24" s="129">
        <f t="shared" si="3"/>
        <v>45889</v>
      </c>
      <c r="U24" s="129">
        <f t="shared" si="3"/>
        <v>45890</v>
      </c>
      <c r="V24" s="129">
        <f t="shared" si="3"/>
        <v>45892</v>
      </c>
      <c r="W24" s="129">
        <f t="shared" si="3"/>
        <v>45900</v>
      </c>
      <c r="X24" s="129">
        <f t="shared" si="3"/>
        <v>45904</v>
      </c>
      <c r="Y24" s="129">
        <f t="shared" si="3"/>
        <v>45906</v>
      </c>
      <c r="Z24" s="129">
        <f t="shared" si="3"/>
        <v>45908</v>
      </c>
      <c r="AA24" s="129">
        <f t="shared" si="3"/>
        <v>45912</v>
      </c>
      <c r="AB24" s="129">
        <f t="shared" si="3"/>
        <v>45925</v>
      </c>
      <c r="AC24" s="129">
        <f t="shared" si="3"/>
        <v>45927</v>
      </c>
      <c r="AD24" s="129">
        <f t="shared" si="3"/>
        <v>45930</v>
      </c>
    </row>
    <row r="25" spans="1:30" ht="11.45" customHeight="1" x14ac:dyDescent="0.2">
      <c r="A25" s="11" t="s">
        <v>11</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row>
    <row r="26" spans="1:30" ht="11.45" customHeight="1" x14ac:dyDescent="0.2">
      <c r="A26" s="3">
        <v>1</v>
      </c>
      <c r="B26" s="141">
        <f t="shared" ref="B26" si="4">B8*0.87</f>
        <v>8926.2000000000007</v>
      </c>
      <c r="C26" s="141">
        <f t="shared" ref="C26:AD26" si="5">C8*0.87</f>
        <v>5950.8</v>
      </c>
      <c r="D26" s="141">
        <f t="shared" si="5"/>
        <v>5950.8</v>
      </c>
      <c r="E26" s="141">
        <f t="shared" si="5"/>
        <v>5637.6</v>
      </c>
      <c r="F26" s="141">
        <f t="shared" si="5"/>
        <v>6264</v>
      </c>
      <c r="G26" s="141">
        <f t="shared" si="5"/>
        <v>6264</v>
      </c>
      <c r="H26" s="141">
        <f t="shared" si="5"/>
        <v>6264</v>
      </c>
      <c r="I26" s="141">
        <f t="shared" si="5"/>
        <v>6264</v>
      </c>
      <c r="J26" s="141">
        <f t="shared" si="5"/>
        <v>6264</v>
      </c>
      <c r="K26" s="141">
        <f t="shared" si="5"/>
        <v>7516.8</v>
      </c>
      <c r="L26" s="141">
        <f t="shared" si="5"/>
        <v>7360.2</v>
      </c>
      <c r="M26" s="141">
        <f t="shared" si="5"/>
        <v>5637.6</v>
      </c>
      <c r="N26" s="141">
        <f t="shared" si="5"/>
        <v>6264</v>
      </c>
      <c r="O26" s="141">
        <f t="shared" si="5"/>
        <v>6264</v>
      </c>
      <c r="P26" s="141">
        <f t="shared" si="5"/>
        <v>6264</v>
      </c>
      <c r="Q26" s="141">
        <f t="shared" si="5"/>
        <v>6264</v>
      </c>
      <c r="R26" s="141">
        <f t="shared" si="5"/>
        <v>6264</v>
      </c>
      <c r="S26" s="141">
        <f t="shared" si="5"/>
        <v>6264</v>
      </c>
      <c r="T26" s="141">
        <f t="shared" si="5"/>
        <v>6264</v>
      </c>
      <c r="U26" s="141">
        <f t="shared" si="5"/>
        <v>6264</v>
      </c>
      <c r="V26" s="141">
        <f t="shared" si="5"/>
        <v>6264</v>
      </c>
      <c r="W26" s="141">
        <f t="shared" si="5"/>
        <v>5481</v>
      </c>
      <c r="X26" s="141">
        <f t="shared" si="5"/>
        <v>5481</v>
      </c>
      <c r="Y26" s="141">
        <f t="shared" si="5"/>
        <v>6264</v>
      </c>
      <c r="Z26" s="141">
        <f t="shared" si="5"/>
        <v>5481</v>
      </c>
      <c r="AA26" s="141">
        <f t="shared" si="5"/>
        <v>5481</v>
      </c>
      <c r="AB26" s="141">
        <f t="shared" si="5"/>
        <v>7047</v>
      </c>
      <c r="AC26" s="141">
        <f t="shared" si="5"/>
        <v>5481</v>
      </c>
      <c r="AD26" s="141">
        <f t="shared" si="5"/>
        <v>5481</v>
      </c>
    </row>
    <row r="27" spans="1:30" ht="11.45" customHeight="1" x14ac:dyDescent="0.2">
      <c r="A27" s="3">
        <v>2</v>
      </c>
      <c r="B27" s="141">
        <f t="shared" ref="B27" si="6">B9*0.87</f>
        <v>10022.4</v>
      </c>
      <c r="C27" s="141">
        <f t="shared" ref="C27:AD27" si="7">C9*0.87</f>
        <v>7047</v>
      </c>
      <c r="D27" s="141">
        <f t="shared" si="7"/>
        <v>7047</v>
      </c>
      <c r="E27" s="141">
        <f t="shared" si="7"/>
        <v>6733.8</v>
      </c>
      <c r="F27" s="141">
        <f t="shared" si="7"/>
        <v>7360.2</v>
      </c>
      <c r="G27" s="141">
        <f t="shared" si="7"/>
        <v>7360.2</v>
      </c>
      <c r="H27" s="141">
        <f t="shared" si="7"/>
        <v>7360.2</v>
      </c>
      <c r="I27" s="141">
        <f t="shared" si="7"/>
        <v>7360.2</v>
      </c>
      <c r="J27" s="141">
        <f t="shared" si="7"/>
        <v>7360.2</v>
      </c>
      <c r="K27" s="141">
        <f t="shared" si="7"/>
        <v>8613</v>
      </c>
      <c r="L27" s="141">
        <f t="shared" si="7"/>
        <v>8456.4</v>
      </c>
      <c r="M27" s="141">
        <f t="shared" si="7"/>
        <v>6733.8</v>
      </c>
      <c r="N27" s="141">
        <f t="shared" si="7"/>
        <v>7360.2</v>
      </c>
      <c r="O27" s="141">
        <f t="shared" si="7"/>
        <v>7360.2</v>
      </c>
      <c r="P27" s="141">
        <f t="shared" si="7"/>
        <v>7360.2</v>
      </c>
      <c r="Q27" s="141">
        <f t="shared" si="7"/>
        <v>7360.2</v>
      </c>
      <c r="R27" s="141">
        <f t="shared" si="7"/>
        <v>7360.2</v>
      </c>
      <c r="S27" s="141">
        <f t="shared" si="7"/>
        <v>7360.2</v>
      </c>
      <c r="T27" s="141">
        <f t="shared" si="7"/>
        <v>7360.2</v>
      </c>
      <c r="U27" s="141">
        <f t="shared" si="7"/>
        <v>7360.2</v>
      </c>
      <c r="V27" s="141">
        <f t="shared" si="7"/>
        <v>7360.2</v>
      </c>
      <c r="W27" s="141">
        <f t="shared" si="7"/>
        <v>6577.2</v>
      </c>
      <c r="X27" s="141">
        <f t="shared" si="7"/>
        <v>6577.2</v>
      </c>
      <c r="Y27" s="141">
        <f t="shared" si="7"/>
        <v>7360.2</v>
      </c>
      <c r="Z27" s="141">
        <f t="shared" si="7"/>
        <v>6577.2</v>
      </c>
      <c r="AA27" s="141">
        <f t="shared" si="7"/>
        <v>6577.2</v>
      </c>
      <c r="AB27" s="141">
        <f t="shared" si="7"/>
        <v>8143.2</v>
      </c>
      <c r="AC27" s="141">
        <f t="shared" si="7"/>
        <v>6577.2</v>
      </c>
      <c r="AD27" s="141">
        <f t="shared" si="7"/>
        <v>6577.2</v>
      </c>
    </row>
    <row r="28" spans="1:30" ht="11.45" customHeight="1" x14ac:dyDescent="0.2">
      <c r="A28" s="120" t="s">
        <v>107</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1:30" ht="11.45" customHeight="1" x14ac:dyDescent="0.2">
      <c r="A29" s="3">
        <v>1</v>
      </c>
      <c r="B29" s="141">
        <f t="shared" ref="B29" si="8">B11*0.87</f>
        <v>10100.700000000001</v>
      </c>
      <c r="C29" s="141">
        <f t="shared" ref="C29:AD29" si="9">C11*0.87</f>
        <v>7125.3</v>
      </c>
      <c r="D29" s="141">
        <f t="shared" si="9"/>
        <v>7125.3</v>
      </c>
      <c r="E29" s="141">
        <f t="shared" si="9"/>
        <v>6812.1</v>
      </c>
      <c r="F29" s="141">
        <f t="shared" si="9"/>
        <v>7438.5</v>
      </c>
      <c r="G29" s="141">
        <f t="shared" si="9"/>
        <v>7438.5</v>
      </c>
      <c r="H29" s="141">
        <f t="shared" si="9"/>
        <v>7438.5</v>
      </c>
      <c r="I29" s="141">
        <f t="shared" si="9"/>
        <v>7438.5</v>
      </c>
      <c r="J29" s="141">
        <f t="shared" si="9"/>
        <v>7438.5</v>
      </c>
      <c r="K29" s="141">
        <f t="shared" si="9"/>
        <v>8691.2999999999993</v>
      </c>
      <c r="L29" s="141">
        <f t="shared" si="9"/>
        <v>8534.7000000000007</v>
      </c>
      <c r="M29" s="141">
        <f t="shared" si="9"/>
        <v>6812.1</v>
      </c>
      <c r="N29" s="141">
        <f t="shared" si="9"/>
        <v>7438.5</v>
      </c>
      <c r="O29" s="141">
        <f t="shared" si="9"/>
        <v>7438.5</v>
      </c>
      <c r="P29" s="141">
        <f t="shared" si="9"/>
        <v>7438.5</v>
      </c>
      <c r="Q29" s="141">
        <f t="shared" si="9"/>
        <v>7438.5</v>
      </c>
      <c r="R29" s="141">
        <f t="shared" si="9"/>
        <v>7438.5</v>
      </c>
      <c r="S29" s="141">
        <f t="shared" si="9"/>
        <v>7438.5</v>
      </c>
      <c r="T29" s="141">
        <f t="shared" si="9"/>
        <v>7438.5</v>
      </c>
      <c r="U29" s="141">
        <f t="shared" si="9"/>
        <v>7438.5</v>
      </c>
      <c r="V29" s="141">
        <f t="shared" si="9"/>
        <v>7438.5</v>
      </c>
      <c r="W29" s="141">
        <f t="shared" si="9"/>
        <v>6655.5</v>
      </c>
      <c r="X29" s="141">
        <f t="shared" si="9"/>
        <v>6655.5</v>
      </c>
      <c r="Y29" s="141">
        <f t="shared" si="9"/>
        <v>7438.5</v>
      </c>
      <c r="Z29" s="141">
        <f t="shared" si="9"/>
        <v>6655.5</v>
      </c>
      <c r="AA29" s="141">
        <f t="shared" si="9"/>
        <v>6655.5</v>
      </c>
      <c r="AB29" s="141">
        <f t="shared" si="9"/>
        <v>8221.5</v>
      </c>
      <c r="AC29" s="141">
        <f t="shared" si="9"/>
        <v>6655.5</v>
      </c>
      <c r="AD29" s="141">
        <f t="shared" si="9"/>
        <v>6655.5</v>
      </c>
    </row>
    <row r="30" spans="1:30" ht="11.45" customHeight="1" x14ac:dyDescent="0.2">
      <c r="A30" s="3">
        <v>2</v>
      </c>
      <c r="B30" s="141">
        <f t="shared" ref="B30" si="10">B12*0.87</f>
        <v>11196.9</v>
      </c>
      <c r="C30" s="141">
        <f t="shared" ref="C30:AD30" si="11">C12*0.87</f>
        <v>8221.5</v>
      </c>
      <c r="D30" s="141">
        <f t="shared" si="11"/>
        <v>8221.5</v>
      </c>
      <c r="E30" s="141">
        <f t="shared" si="11"/>
        <v>7908.3</v>
      </c>
      <c r="F30" s="141">
        <f t="shared" si="11"/>
        <v>8534.7000000000007</v>
      </c>
      <c r="G30" s="141">
        <f t="shared" si="11"/>
        <v>8534.7000000000007</v>
      </c>
      <c r="H30" s="141">
        <f t="shared" si="11"/>
        <v>8534.7000000000007</v>
      </c>
      <c r="I30" s="141">
        <f t="shared" si="11"/>
        <v>8534.7000000000007</v>
      </c>
      <c r="J30" s="141">
        <f t="shared" si="11"/>
        <v>8534.7000000000007</v>
      </c>
      <c r="K30" s="141">
        <f t="shared" si="11"/>
        <v>9787.5</v>
      </c>
      <c r="L30" s="141">
        <f t="shared" si="11"/>
        <v>9630.9</v>
      </c>
      <c r="M30" s="141">
        <f t="shared" si="11"/>
        <v>7908.3</v>
      </c>
      <c r="N30" s="141">
        <f t="shared" si="11"/>
        <v>8534.7000000000007</v>
      </c>
      <c r="O30" s="141">
        <f t="shared" si="11"/>
        <v>8534.7000000000007</v>
      </c>
      <c r="P30" s="141">
        <f t="shared" si="11"/>
        <v>8534.7000000000007</v>
      </c>
      <c r="Q30" s="141">
        <f t="shared" si="11"/>
        <v>8534.7000000000007</v>
      </c>
      <c r="R30" s="141">
        <f t="shared" si="11"/>
        <v>8534.7000000000007</v>
      </c>
      <c r="S30" s="141">
        <f t="shared" si="11"/>
        <v>8534.7000000000007</v>
      </c>
      <c r="T30" s="141">
        <f t="shared" si="11"/>
        <v>8534.7000000000007</v>
      </c>
      <c r="U30" s="141">
        <f t="shared" si="11"/>
        <v>8534.7000000000007</v>
      </c>
      <c r="V30" s="141">
        <f t="shared" si="11"/>
        <v>8534.7000000000007</v>
      </c>
      <c r="W30" s="141">
        <f t="shared" si="11"/>
        <v>7751.7</v>
      </c>
      <c r="X30" s="141">
        <f t="shared" si="11"/>
        <v>7751.7</v>
      </c>
      <c r="Y30" s="141">
        <f t="shared" si="11"/>
        <v>8534.7000000000007</v>
      </c>
      <c r="Z30" s="141">
        <f t="shared" si="11"/>
        <v>7751.7</v>
      </c>
      <c r="AA30" s="141">
        <f t="shared" si="11"/>
        <v>7751.7</v>
      </c>
      <c r="AB30" s="141">
        <f t="shared" si="11"/>
        <v>9317.7000000000007</v>
      </c>
      <c r="AC30" s="141">
        <f t="shared" si="11"/>
        <v>7751.7</v>
      </c>
      <c r="AD30" s="141">
        <f t="shared" si="11"/>
        <v>7751.7</v>
      </c>
    </row>
    <row r="31" spans="1:30" ht="11.45" customHeight="1" x14ac:dyDescent="0.2">
      <c r="A31" s="120" t="s">
        <v>86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row>
    <row r="32" spans="1:30" ht="11.45" customHeight="1" x14ac:dyDescent="0.2">
      <c r="A32" s="3">
        <v>1</v>
      </c>
      <c r="B32" s="29">
        <f t="shared" ref="B32" si="12">B14*0.87</f>
        <v>11666.7</v>
      </c>
      <c r="C32" s="29">
        <f t="shared" ref="C32:AD32" si="13">C14*0.87</f>
        <v>8691.2999999999993</v>
      </c>
      <c r="D32" s="29">
        <f t="shared" si="13"/>
        <v>8691.2999999999993</v>
      </c>
      <c r="E32" s="29">
        <f t="shared" si="13"/>
        <v>8378.1</v>
      </c>
      <c r="F32" s="29">
        <f t="shared" si="13"/>
        <v>9004.5</v>
      </c>
      <c r="G32" s="29">
        <f t="shared" si="13"/>
        <v>9004.5</v>
      </c>
      <c r="H32" s="29">
        <f t="shared" si="13"/>
        <v>9004.5</v>
      </c>
      <c r="I32" s="29">
        <f t="shared" si="13"/>
        <v>9004.5</v>
      </c>
      <c r="J32" s="29">
        <f t="shared" si="13"/>
        <v>9004.5</v>
      </c>
      <c r="K32" s="29">
        <f t="shared" si="13"/>
        <v>10257.299999999999</v>
      </c>
      <c r="L32" s="29">
        <f t="shared" si="13"/>
        <v>10100.700000000001</v>
      </c>
      <c r="M32" s="29">
        <f t="shared" si="13"/>
        <v>8378.1</v>
      </c>
      <c r="N32" s="29">
        <f t="shared" si="13"/>
        <v>9004.5</v>
      </c>
      <c r="O32" s="29">
        <f t="shared" si="13"/>
        <v>9004.5</v>
      </c>
      <c r="P32" s="29">
        <f t="shared" si="13"/>
        <v>9004.5</v>
      </c>
      <c r="Q32" s="29">
        <f t="shared" si="13"/>
        <v>9004.5</v>
      </c>
      <c r="R32" s="29">
        <f t="shared" si="13"/>
        <v>9004.5</v>
      </c>
      <c r="S32" s="29">
        <f t="shared" si="13"/>
        <v>9004.5</v>
      </c>
      <c r="T32" s="29">
        <f t="shared" si="13"/>
        <v>9004.5</v>
      </c>
      <c r="U32" s="29">
        <f t="shared" si="13"/>
        <v>9004.5</v>
      </c>
      <c r="V32" s="29">
        <f t="shared" si="13"/>
        <v>9004.5</v>
      </c>
      <c r="W32" s="29">
        <f t="shared" si="13"/>
        <v>8221.5</v>
      </c>
      <c r="X32" s="29">
        <f t="shared" si="13"/>
        <v>8221.5</v>
      </c>
      <c r="Y32" s="29">
        <f t="shared" si="13"/>
        <v>9004.5</v>
      </c>
      <c r="Z32" s="29">
        <f t="shared" si="13"/>
        <v>8221.5</v>
      </c>
      <c r="AA32" s="29">
        <f t="shared" si="13"/>
        <v>8221.5</v>
      </c>
      <c r="AB32" s="29">
        <f t="shared" si="13"/>
        <v>9787.5</v>
      </c>
      <c r="AC32" s="29">
        <f t="shared" si="13"/>
        <v>8221.5</v>
      </c>
      <c r="AD32" s="29">
        <f t="shared" si="13"/>
        <v>8221.5</v>
      </c>
    </row>
    <row r="33" spans="1:30" ht="11.45" customHeight="1" x14ac:dyDescent="0.2">
      <c r="A33" s="3">
        <v>2</v>
      </c>
      <c r="B33" s="29">
        <f t="shared" ref="B33" si="14">B15*0.87</f>
        <v>12762.9</v>
      </c>
      <c r="C33" s="29">
        <f t="shared" ref="C33:AD33" si="15">C15*0.87</f>
        <v>9787.5</v>
      </c>
      <c r="D33" s="29">
        <f t="shared" si="15"/>
        <v>9787.5</v>
      </c>
      <c r="E33" s="29">
        <f t="shared" si="15"/>
        <v>9474.2999999999993</v>
      </c>
      <c r="F33" s="29">
        <f t="shared" si="15"/>
        <v>10100.700000000001</v>
      </c>
      <c r="G33" s="29">
        <f t="shared" si="15"/>
        <v>10100.700000000001</v>
      </c>
      <c r="H33" s="29">
        <f t="shared" si="15"/>
        <v>10100.700000000001</v>
      </c>
      <c r="I33" s="29">
        <f t="shared" si="15"/>
        <v>10100.700000000001</v>
      </c>
      <c r="J33" s="29">
        <f t="shared" si="15"/>
        <v>10100.700000000001</v>
      </c>
      <c r="K33" s="29">
        <f t="shared" si="15"/>
        <v>11353.5</v>
      </c>
      <c r="L33" s="29">
        <f t="shared" si="15"/>
        <v>11196.9</v>
      </c>
      <c r="M33" s="29">
        <f t="shared" si="15"/>
        <v>9474.2999999999993</v>
      </c>
      <c r="N33" s="29">
        <f t="shared" si="15"/>
        <v>10100.700000000001</v>
      </c>
      <c r="O33" s="29">
        <f t="shared" si="15"/>
        <v>10100.700000000001</v>
      </c>
      <c r="P33" s="29">
        <f t="shared" si="15"/>
        <v>10100.700000000001</v>
      </c>
      <c r="Q33" s="29">
        <f t="shared" si="15"/>
        <v>10100.700000000001</v>
      </c>
      <c r="R33" s="29">
        <f t="shared" si="15"/>
        <v>10100.700000000001</v>
      </c>
      <c r="S33" s="29">
        <f t="shared" si="15"/>
        <v>10100.700000000001</v>
      </c>
      <c r="T33" s="29">
        <f t="shared" si="15"/>
        <v>10100.700000000001</v>
      </c>
      <c r="U33" s="29">
        <f t="shared" si="15"/>
        <v>10100.700000000001</v>
      </c>
      <c r="V33" s="29">
        <f t="shared" si="15"/>
        <v>10100.700000000001</v>
      </c>
      <c r="W33" s="29">
        <f t="shared" si="15"/>
        <v>9317.7000000000007</v>
      </c>
      <c r="X33" s="29">
        <f t="shared" si="15"/>
        <v>9317.7000000000007</v>
      </c>
      <c r="Y33" s="29">
        <f t="shared" si="15"/>
        <v>10100.700000000001</v>
      </c>
      <c r="Z33" s="29">
        <f t="shared" si="15"/>
        <v>9317.7000000000007</v>
      </c>
      <c r="AA33" s="29">
        <f t="shared" si="15"/>
        <v>9317.7000000000007</v>
      </c>
      <c r="AB33" s="29">
        <f t="shared" si="15"/>
        <v>10883.7</v>
      </c>
      <c r="AC33" s="29">
        <f t="shared" si="15"/>
        <v>9317.7000000000007</v>
      </c>
      <c r="AD33" s="29">
        <f t="shared" si="15"/>
        <v>9317.7000000000007</v>
      </c>
    </row>
    <row r="34" spans="1:30" ht="11.45" customHeight="1" x14ac:dyDescent="0.2">
      <c r="A34" s="122" t="s">
        <v>91</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ht="11.45" customHeight="1" x14ac:dyDescent="0.2">
      <c r="A35" s="3">
        <v>1</v>
      </c>
      <c r="B35" s="29">
        <f t="shared" ref="B35" si="16">B17*0.87</f>
        <v>12449.7</v>
      </c>
      <c r="C35" s="29">
        <f t="shared" ref="C35:AD35" si="17">C17*0.87</f>
        <v>9474.2999999999993</v>
      </c>
      <c r="D35" s="29">
        <f t="shared" si="17"/>
        <v>9474.2999999999993</v>
      </c>
      <c r="E35" s="29">
        <f t="shared" si="17"/>
        <v>9161.1</v>
      </c>
      <c r="F35" s="29">
        <f t="shared" si="17"/>
        <v>9787.5</v>
      </c>
      <c r="G35" s="29">
        <f t="shared" si="17"/>
        <v>9787.5</v>
      </c>
      <c r="H35" s="29">
        <f t="shared" si="17"/>
        <v>9787.5</v>
      </c>
      <c r="I35" s="29">
        <f t="shared" si="17"/>
        <v>9787.5</v>
      </c>
      <c r="J35" s="29">
        <f t="shared" si="17"/>
        <v>9787.5</v>
      </c>
      <c r="K35" s="29">
        <f t="shared" si="17"/>
        <v>11040.3</v>
      </c>
      <c r="L35" s="29">
        <f t="shared" si="17"/>
        <v>10883.7</v>
      </c>
      <c r="M35" s="29">
        <f t="shared" si="17"/>
        <v>9161.1</v>
      </c>
      <c r="N35" s="29">
        <f t="shared" si="17"/>
        <v>9787.5</v>
      </c>
      <c r="O35" s="29">
        <f t="shared" si="17"/>
        <v>9787.5</v>
      </c>
      <c r="P35" s="29">
        <f t="shared" si="17"/>
        <v>9787.5</v>
      </c>
      <c r="Q35" s="29">
        <f t="shared" si="17"/>
        <v>9787.5</v>
      </c>
      <c r="R35" s="29">
        <f t="shared" si="17"/>
        <v>9787.5</v>
      </c>
      <c r="S35" s="29">
        <f t="shared" si="17"/>
        <v>9787.5</v>
      </c>
      <c r="T35" s="29">
        <f t="shared" si="17"/>
        <v>9787.5</v>
      </c>
      <c r="U35" s="29">
        <f t="shared" si="17"/>
        <v>9787.5</v>
      </c>
      <c r="V35" s="29">
        <f t="shared" si="17"/>
        <v>9787.5</v>
      </c>
      <c r="W35" s="29">
        <f t="shared" si="17"/>
        <v>9004.5</v>
      </c>
      <c r="X35" s="29">
        <f t="shared" si="17"/>
        <v>9004.5</v>
      </c>
      <c r="Y35" s="29">
        <f t="shared" si="17"/>
        <v>9787.5</v>
      </c>
      <c r="Z35" s="29">
        <f t="shared" si="17"/>
        <v>9004.5</v>
      </c>
      <c r="AA35" s="29">
        <f t="shared" si="17"/>
        <v>9004.5</v>
      </c>
      <c r="AB35" s="29">
        <f t="shared" si="17"/>
        <v>10570.5</v>
      </c>
      <c r="AC35" s="29">
        <f t="shared" si="17"/>
        <v>9004.5</v>
      </c>
      <c r="AD35" s="29">
        <f t="shared" si="17"/>
        <v>9004.5</v>
      </c>
    </row>
    <row r="36" spans="1:30" ht="11.45" customHeight="1" x14ac:dyDescent="0.2">
      <c r="A36" s="3">
        <v>2</v>
      </c>
      <c r="B36" s="29">
        <f t="shared" ref="B36" si="18">B18*0.87</f>
        <v>13545.9</v>
      </c>
      <c r="C36" s="29">
        <f t="shared" ref="C36:AD36" si="19">C18*0.87</f>
        <v>10570.5</v>
      </c>
      <c r="D36" s="29">
        <f t="shared" si="19"/>
        <v>10570.5</v>
      </c>
      <c r="E36" s="29">
        <f t="shared" si="19"/>
        <v>10257.299999999999</v>
      </c>
      <c r="F36" s="29">
        <f t="shared" si="19"/>
        <v>10883.7</v>
      </c>
      <c r="G36" s="29">
        <f t="shared" si="19"/>
        <v>10883.7</v>
      </c>
      <c r="H36" s="29">
        <f t="shared" si="19"/>
        <v>10883.7</v>
      </c>
      <c r="I36" s="29">
        <f t="shared" si="19"/>
        <v>10883.7</v>
      </c>
      <c r="J36" s="29">
        <f t="shared" si="19"/>
        <v>10883.7</v>
      </c>
      <c r="K36" s="29">
        <f t="shared" si="19"/>
        <v>12136.5</v>
      </c>
      <c r="L36" s="29">
        <f t="shared" si="19"/>
        <v>11979.9</v>
      </c>
      <c r="M36" s="29">
        <f t="shared" si="19"/>
        <v>10257.299999999999</v>
      </c>
      <c r="N36" s="29">
        <f t="shared" si="19"/>
        <v>10883.7</v>
      </c>
      <c r="O36" s="29">
        <f t="shared" si="19"/>
        <v>10883.7</v>
      </c>
      <c r="P36" s="29">
        <f t="shared" si="19"/>
        <v>10883.7</v>
      </c>
      <c r="Q36" s="29">
        <f t="shared" si="19"/>
        <v>10883.7</v>
      </c>
      <c r="R36" s="29">
        <f t="shared" si="19"/>
        <v>10883.7</v>
      </c>
      <c r="S36" s="29">
        <f t="shared" si="19"/>
        <v>10883.7</v>
      </c>
      <c r="T36" s="29">
        <f t="shared" si="19"/>
        <v>10883.7</v>
      </c>
      <c r="U36" s="29">
        <f t="shared" si="19"/>
        <v>10883.7</v>
      </c>
      <c r="V36" s="29">
        <f t="shared" si="19"/>
        <v>10883.7</v>
      </c>
      <c r="W36" s="29">
        <f t="shared" si="19"/>
        <v>10100.700000000001</v>
      </c>
      <c r="X36" s="29">
        <f t="shared" si="19"/>
        <v>10100.700000000001</v>
      </c>
      <c r="Y36" s="29">
        <f t="shared" si="19"/>
        <v>10883.7</v>
      </c>
      <c r="Z36" s="29">
        <f t="shared" si="19"/>
        <v>10100.700000000001</v>
      </c>
      <c r="AA36" s="29">
        <f t="shared" si="19"/>
        <v>10100.700000000001</v>
      </c>
      <c r="AB36" s="29">
        <f t="shared" si="19"/>
        <v>11666.7</v>
      </c>
      <c r="AC36" s="29">
        <f t="shared" si="19"/>
        <v>10100.700000000001</v>
      </c>
      <c r="AD36" s="29">
        <f t="shared" si="19"/>
        <v>10100.700000000001</v>
      </c>
    </row>
    <row r="37" spans="1:30" s="118" customFormat="1" ht="11.45" customHeight="1" x14ac:dyDescent="0.2">
      <c r="A37" s="119" t="s">
        <v>92</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0" s="118" customFormat="1" ht="11.45" customHeight="1" x14ac:dyDescent="0.2">
      <c r="A38" s="121">
        <v>1</v>
      </c>
      <c r="B38" s="141">
        <f t="shared" ref="B38" si="20">B20*0.87</f>
        <v>14485.5</v>
      </c>
      <c r="C38" s="141">
        <f t="shared" ref="C38:AD38" si="21">C20*0.87</f>
        <v>10648.8</v>
      </c>
      <c r="D38" s="141">
        <f t="shared" si="21"/>
        <v>10648.8</v>
      </c>
      <c r="E38" s="141">
        <f t="shared" si="21"/>
        <v>10335.6</v>
      </c>
      <c r="F38" s="141">
        <f t="shared" si="21"/>
        <v>10962</v>
      </c>
      <c r="G38" s="141">
        <f t="shared" si="21"/>
        <v>10962</v>
      </c>
      <c r="H38" s="141">
        <f t="shared" si="21"/>
        <v>10962</v>
      </c>
      <c r="I38" s="141">
        <f t="shared" si="21"/>
        <v>10962</v>
      </c>
      <c r="J38" s="141">
        <f t="shared" si="21"/>
        <v>10962</v>
      </c>
      <c r="K38" s="141">
        <f t="shared" si="21"/>
        <v>12214.8</v>
      </c>
      <c r="L38" s="141">
        <f t="shared" si="21"/>
        <v>12058.2</v>
      </c>
      <c r="M38" s="141">
        <f t="shared" si="21"/>
        <v>10335.6</v>
      </c>
      <c r="N38" s="141">
        <f t="shared" si="21"/>
        <v>10962</v>
      </c>
      <c r="O38" s="141">
        <f t="shared" si="21"/>
        <v>10962</v>
      </c>
      <c r="P38" s="141">
        <f t="shared" si="21"/>
        <v>10962</v>
      </c>
      <c r="Q38" s="141">
        <f t="shared" si="21"/>
        <v>10962</v>
      </c>
      <c r="R38" s="141">
        <f t="shared" si="21"/>
        <v>10962</v>
      </c>
      <c r="S38" s="141">
        <f t="shared" si="21"/>
        <v>10962</v>
      </c>
      <c r="T38" s="141">
        <f t="shared" si="21"/>
        <v>10962</v>
      </c>
      <c r="U38" s="141">
        <f t="shared" si="21"/>
        <v>10962</v>
      </c>
      <c r="V38" s="141">
        <f t="shared" si="21"/>
        <v>10962</v>
      </c>
      <c r="W38" s="141">
        <f t="shared" si="21"/>
        <v>10179</v>
      </c>
      <c r="X38" s="141">
        <f t="shared" si="21"/>
        <v>10179</v>
      </c>
      <c r="Y38" s="141">
        <f t="shared" si="21"/>
        <v>10962</v>
      </c>
      <c r="Z38" s="141">
        <f t="shared" si="21"/>
        <v>10179</v>
      </c>
      <c r="AA38" s="141">
        <f t="shared" si="21"/>
        <v>10179</v>
      </c>
      <c r="AB38" s="141">
        <f t="shared" si="21"/>
        <v>11745</v>
      </c>
      <c r="AC38" s="141">
        <f t="shared" si="21"/>
        <v>10179</v>
      </c>
      <c r="AD38" s="141">
        <f t="shared" si="21"/>
        <v>10179</v>
      </c>
    </row>
    <row r="39" spans="1:30" s="118" customFormat="1" ht="11.45" customHeight="1" x14ac:dyDescent="0.2">
      <c r="A39" s="121">
        <v>2</v>
      </c>
      <c r="B39" s="141">
        <f t="shared" ref="B39" si="22">B21*0.87</f>
        <v>15581.7</v>
      </c>
      <c r="C39" s="141">
        <f t="shared" ref="C39:AD39" si="23">C21*0.87</f>
        <v>11745</v>
      </c>
      <c r="D39" s="141">
        <f t="shared" si="23"/>
        <v>11745</v>
      </c>
      <c r="E39" s="141">
        <f t="shared" si="23"/>
        <v>11431.8</v>
      </c>
      <c r="F39" s="141">
        <f t="shared" si="23"/>
        <v>12058.2</v>
      </c>
      <c r="G39" s="141">
        <f t="shared" si="23"/>
        <v>12058.2</v>
      </c>
      <c r="H39" s="141">
        <f t="shared" si="23"/>
        <v>12058.2</v>
      </c>
      <c r="I39" s="141">
        <f t="shared" si="23"/>
        <v>12058.2</v>
      </c>
      <c r="J39" s="141">
        <f t="shared" si="23"/>
        <v>12058.2</v>
      </c>
      <c r="K39" s="141">
        <f t="shared" si="23"/>
        <v>13311</v>
      </c>
      <c r="L39" s="141">
        <f t="shared" si="23"/>
        <v>13154.4</v>
      </c>
      <c r="M39" s="141">
        <f t="shared" si="23"/>
        <v>11431.8</v>
      </c>
      <c r="N39" s="141">
        <f t="shared" si="23"/>
        <v>12058.2</v>
      </c>
      <c r="O39" s="141">
        <f t="shared" si="23"/>
        <v>12058.2</v>
      </c>
      <c r="P39" s="141">
        <f t="shared" si="23"/>
        <v>12058.2</v>
      </c>
      <c r="Q39" s="141">
        <f t="shared" si="23"/>
        <v>12058.2</v>
      </c>
      <c r="R39" s="141">
        <f t="shared" si="23"/>
        <v>12058.2</v>
      </c>
      <c r="S39" s="141">
        <f t="shared" si="23"/>
        <v>12058.2</v>
      </c>
      <c r="T39" s="141">
        <f t="shared" si="23"/>
        <v>12058.2</v>
      </c>
      <c r="U39" s="141">
        <f t="shared" si="23"/>
        <v>12058.2</v>
      </c>
      <c r="V39" s="141">
        <f t="shared" si="23"/>
        <v>12058.2</v>
      </c>
      <c r="W39" s="141">
        <f t="shared" si="23"/>
        <v>11275.2</v>
      </c>
      <c r="X39" s="141">
        <f t="shared" si="23"/>
        <v>11275.2</v>
      </c>
      <c r="Y39" s="141">
        <f t="shared" si="23"/>
        <v>12058.2</v>
      </c>
      <c r="Z39" s="141">
        <f t="shared" si="23"/>
        <v>11275.2</v>
      </c>
      <c r="AA39" s="141">
        <f t="shared" si="23"/>
        <v>11275.2</v>
      </c>
      <c r="AB39" s="141">
        <f t="shared" si="23"/>
        <v>12841.2</v>
      </c>
      <c r="AC39" s="141">
        <f t="shared" si="23"/>
        <v>11275.2</v>
      </c>
      <c r="AD39" s="141">
        <f t="shared" si="23"/>
        <v>11275.2</v>
      </c>
    </row>
    <row r="40" spans="1:30" ht="11.45" customHeight="1" x14ac:dyDescent="0.2">
      <c r="A40" s="24"/>
    </row>
    <row r="41" spans="1:30" ht="11.45" customHeight="1" x14ac:dyDescent="0.2">
      <c r="A41" s="24"/>
    </row>
    <row r="42" spans="1:30" ht="145.9" customHeight="1" x14ac:dyDescent="0.2">
      <c r="A42" s="186" t="s">
        <v>207</v>
      </c>
    </row>
    <row r="43" spans="1:30" ht="11.45" customHeight="1" x14ac:dyDescent="0.2">
      <c r="A43" s="80" t="s">
        <v>18</v>
      </c>
    </row>
    <row r="44" spans="1:30" ht="11.45" customHeight="1" x14ac:dyDescent="0.2">
      <c r="A44" s="81" t="s">
        <v>208</v>
      </c>
    </row>
    <row r="45" spans="1:30" x14ac:dyDescent="0.2">
      <c r="A45" s="81" t="s">
        <v>209</v>
      </c>
    </row>
    <row r="47" spans="1:30" x14ac:dyDescent="0.2">
      <c r="A47" s="80" t="s">
        <v>3</v>
      </c>
    </row>
    <row r="48" spans="1:30" x14ac:dyDescent="0.2">
      <c r="A48" s="20" t="s">
        <v>4</v>
      </c>
    </row>
    <row r="49" spans="1:1" x14ac:dyDescent="0.2">
      <c r="A49" s="20" t="s">
        <v>206</v>
      </c>
    </row>
    <row r="50" spans="1:1" x14ac:dyDescent="0.2">
      <c r="A50" s="20" t="s">
        <v>5</v>
      </c>
    </row>
    <row r="51" spans="1:1" ht="12.6" customHeight="1" x14ac:dyDescent="0.2">
      <c r="A51" s="21" t="s">
        <v>6</v>
      </c>
    </row>
    <row r="52" spans="1:1" x14ac:dyDescent="0.2">
      <c r="A52" s="42" t="s">
        <v>75</v>
      </c>
    </row>
    <row r="53" spans="1:1" x14ac:dyDescent="0.2">
      <c r="A53" s="66" t="s">
        <v>205</v>
      </c>
    </row>
    <row r="56" spans="1:1" ht="31.5" x14ac:dyDescent="0.2">
      <c r="A56" s="83" t="s">
        <v>183</v>
      </c>
    </row>
    <row r="57" spans="1:1" ht="42" x14ac:dyDescent="0.2">
      <c r="A57" s="166" t="s">
        <v>179</v>
      </c>
    </row>
    <row r="58" spans="1:1" ht="21" x14ac:dyDescent="0.2">
      <c r="A58" s="166" t="s">
        <v>180</v>
      </c>
    </row>
    <row r="59" spans="1:1" ht="21" x14ac:dyDescent="0.2">
      <c r="A59" s="166" t="s">
        <v>210</v>
      </c>
    </row>
    <row r="60" spans="1:1" ht="52.5" x14ac:dyDescent="0.2">
      <c r="A60" s="166" t="s">
        <v>211</v>
      </c>
    </row>
    <row r="61" spans="1:1" ht="42" x14ac:dyDescent="0.2">
      <c r="A61" s="83" t="s">
        <v>212</v>
      </c>
    </row>
    <row r="62" spans="1:1" ht="31.5" x14ac:dyDescent="0.2">
      <c r="A62" s="166" t="s">
        <v>213</v>
      </c>
    </row>
    <row r="63" spans="1:1" ht="21" x14ac:dyDescent="0.2">
      <c r="A63" s="166" t="s">
        <v>214</v>
      </c>
    </row>
    <row r="64" spans="1:1" ht="31.5" x14ac:dyDescent="0.2">
      <c r="A64" s="70" t="s">
        <v>42</v>
      </c>
    </row>
    <row r="65" spans="1:1" ht="63" x14ac:dyDescent="0.2">
      <c r="A65" s="87" t="s">
        <v>181</v>
      </c>
    </row>
    <row r="66" spans="1:1" ht="21" x14ac:dyDescent="0.2">
      <c r="A66" s="71" t="s">
        <v>43</v>
      </c>
    </row>
    <row r="67" spans="1:1" ht="42.75" x14ac:dyDescent="0.2">
      <c r="A67" s="72" t="s">
        <v>182</v>
      </c>
    </row>
    <row r="68" spans="1:1" ht="21" x14ac:dyDescent="0.2">
      <c r="A68" s="73" t="s">
        <v>45</v>
      </c>
    </row>
    <row r="69" spans="1:1" x14ac:dyDescent="0.2">
      <c r="A69" s="74"/>
    </row>
    <row r="70" spans="1:1" x14ac:dyDescent="0.2">
      <c r="A70" s="75" t="s">
        <v>8</v>
      </c>
    </row>
    <row r="71" spans="1:1" ht="24" x14ac:dyDescent="0.2">
      <c r="A71" s="62" t="s">
        <v>46</v>
      </c>
    </row>
    <row r="72" spans="1:1" ht="24" x14ac:dyDescent="0.2">
      <c r="A72" s="62" t="s">
        <v>47</v>
      </c>
    </row>
    <row r="73" spans="1:1" x14ac:dyDescent="0.2">
      <c r="A73" s="187"/>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81</vt:i4>
      </vt:variant>
    </vt:vector>
  </HeadingPairs>
  <TitlesOfParts>
    <vt:vector size="81" baseType="lpstr">
      <vt:lpstr>C завтраками| Bed and breakfast</vt:lpstr>
      <vt:lpstr>3=4| FIT15</vt:lpstr>
      <vt:lpstr>3=4| FIT18</vt:lpstr>
      <vt:lpstr>Авиа 25%</vt:lpstr>
      <vt:lpstr>Авиа 25% +25</vt:lpstr>
      <vt:lpstr>Наполни своё лето| comiss</vt:lpstr>
      <vt:lpstr>Наполни своё лето | FIT20</vt:lpstr>
      <vt:lpstr>Наполни своё лето | FIT18+25 </vt:lpstr>
      <vt:lpstr>Наполни своё лето  | FIT18 </vt:lpstr>
      <vt:lpstr>Наполни своё лето | FIT15</vt:lpstr>
      <vt:lpstr>Каникулы в горах  | comiss</vt:lpstr>
      <vt:lpstr>Каникулы в горах | FIT20+35</vt:lpstr>
      <vt:lpstr>Каникулы в горах  | FIT18</vt:lpstr>
      <vt:lpstr>Каникулы в горах | FIT18+25</vt:lpstr>
      <vt:lpstr>Каникулы в горах  | FIT15</vt:lpstr>
      <vt:lpstr>Отдыхай и Катай |FIT15</vt:lpstr>
      <vt:lpstr>Отдыхай и Катай |FIT20+35</vt:lpstr>
      <vt:lpstr>Отдыхай и Катай |FIT18+25</vt:lpstr>
      <vt:lpstr>Отдыхай и Катай |FIT 18</vt:lpstr>
      <vt:lpstr>Отдыхай и Катай | comiss</vt:lpstr>
      <vt:lpstr>Осенние каникулы |FIT15 </vt:lpstr>
      <vt:lpstr>Осенние каникулы |FIT18</vt:lpstr>
      <vt:lpstr>НЕТТО 15</vt:lpstr>
      <vt:lpstr>НЕТТО 20% </vt:lpstr>
      <vt:lpstr>НЕТТО 18 +25</vt:lpstr>
      <vt:lpstr>НЕТТО 18</vt:lpstr>
      <vt:lpstr>НЕТТО 20</vt:lpstr>
      <vt:lpstr>НЕТТО 20+25руб.</vt:lpstr>
      <vt:lpstr>Early Booking10% BB| FIT15</vt:lpstr>
      <vt:lpstr>Early Booking10% BB| FIT20</vt:lpstr>
      <vt:lpstr>Early Booking10%| FIT20+25руб</vt:lpstr>
      <vt:lpstr>Early Booking10% BB| COMMISSION</vt:lpstr>
      <vt:lpstr>EarlyBook10% 2023 |FIT20+25руб</vt:lpstr>
      <vt:lpstr>Early Booking15% BB| FIT15</vt:lpstr>
      <vt:lpstr>Early Booking15% BB| FIT20 </vt:lpstr>
      <vt:lpstr>EarlyBooking15% |FIT20+25руб.</vt:lpstr>
      <vt:lpstr>EarlyBooking15% BB| COMMIS</vt:lpstr>
      <vt:lpstr>Room only| FIT15</vt:lpstr>
      <vt:lpstr>Room only| FIT20</vt:lpstr>
      <vt:lpstr>Room only| FIT20+25руб.</vt:lpstr>
      <vt:lpstr>Room only| COMMISSION</vt:lpstr>
      <vt:lpstr>Весенние каникулы | commission</vt:lpstr>
      <vt:lpstr>ЗЭГ |FIT20</vt:lpstr>
      <vt:lpstr>ЗЭГ |FIT20+25руб.</vt:lpstr>
      <vt:lpstr>ЗЭГ |COMMISSION</vt:lpstr>
      <vt:lpstr>Осенние каникулы | FIT15</vt:lpstr>
      <vt:lpstr>Осенние каникулы | FIT20</vt:lpstr>
      <vt:lpstr>Осенние каникулы | COMMISSION</vt:lpstr>
      <vt:lpstr>отдыхай и катай</vt:lpstr>
      <vt:lpstr>Отдыхай и Катай |FIT18</vt:lpstr>
      <vt:lpstr>Отдыхай и Катай |commission</vt:lpstr>
      <vt:lpstr>Room only 2025 | FIT15 </vt:lpstr>
      <vt:lpstr>Room only 2025 | FIT20</vt:lpstr>
      <vt:lpstr>Room only 2025 | FIT18+25</vt:lpstr>
      <vt:lpstr>Room only 2025 | FIT18</vt:lpstr>
      <vt:lpstr>РБ15% ВВ 2023 | FIT15</vt:lpstr>
      <vt:lpstr>РБ15% ВВ 2023 | FIT18</vt:lpstr>
      <vt:lpstr>РБ15% ВВ 2023 | COMMISSION</vt:lpstr>
      <vt:lpstr>ЯВК 2023 | COMMISSION</vt:lpstr>
      <vt:lpstr>ЯВК 2023 | FIT15</vt:lpstr>
      <vt:lpstr>ЯВК 2023 | FIT18</vt:lpstr>
      <vt:lpstr>ЗЭГ |FIT15</vt:lpstr>
      <vt:lpstr>ЗЭГ |FIT18</vt:lpstr>
      <vt:lpstr>ЗЭГ | COMMISSION</vt:lpstr>
      <vt:lpstr>EarlyBook 10% 2023 |FIT15</vt:lpstr>
      <vt:lpstr>EarlyBook 10% 2023 |FIT18</vt:lpstr>
      <vt:lpstr>EarlyBook 10% 2023 |COMISSION</vt:lpstr>
      <vt:lpstr>EarlyBook 10% 2025 |FIT20</vt:lpstr>
      <vt:lpstr>EarlyBook 10% 2025 |FIT18+25</vt:lpstr>
      <vt:lpstr>EarlyBook 10% 2025 |FIT18 </vt:lpstr>
      <vt:lpstr>EarlyBook 10% 2025 |FIT15</vt:lpstr>
      <vt:lpstr>Отдыхай и Катай |FIT20</vt:lpstr>
      <vt:lpstr>Отдыхай и Катай |FIT18+ 25</vt:lpstr>
      <vt:lpstr>Отдыхай и Катай | FIT18</vt:lpstr>
      <vt:lpstr>Отдыхай и Катай | COMISSION</vt:lpstr>
      <vt:lpstr>Отдыхай и катай | FIT15 </vt:lpstr>
      <vt:lpstr>EarlyBook 15% 2024 |FIT18+25</vt:lpstr>
      <vt:lpstr>EarlyBook 15% 2024 |FIT20+35</vt:lpstr>
      <vt:lpstr>EarlyBook 15% 2024 |FIT18  </vt:lpstr>
      <vt:lpstr>EarlyBook 15% 2024 |FIT15</vt:lpstr>
      <vt:lpstr>EarlyBook 15% 2024 |comis</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dcterms:created xsi:type="dcterms:W3CDTF">2001-10-03T09:33:40Z</dcterms:created>
  <dcterms:modified xsi:type="dcterms:W3CDTF">2025-07-08T12:08:05Z</dcterms:modified>
</cp:coreProperties>
</file>